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sdagcc-my.sharepoint.com/personal/linda_aspan_usda_gov/Documents/Desktop/"/>
    </mc:Choice>
  </mc:AlternateContent>
  <xr:revisionPtr revIDLastSave="0" documentId="8_{A7F2717B-05D6-4A7C-8A4E-C2CEA292EE77}" xr6:coauthVersionLast="47" xr6:coauthVersionMax="47" xr10:uidLastSave="{00000000-0000-0000-0000-000000000000}"/>
  <bookViews>
    <workbookView xWindow="2685" yWindow="2685" windowWidth="21600" windowHeight="10920" xr2:uid="{00000000-000D-0000-FFFF-FFFF00000000}"/>
  </bookViews>
  <sheets>
    <sheet name="Crew" sheetId="2" r:id="rId1"/>
  </sheets>
  <definedNames>
    <definedName name="_xlnm.Print_Area" localSheetId="0">Crew!$A$1:$S$32</definedName>
    <definedName name="_xlnm.Print_Titles" localSheetId="0">Crew!$A:$A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C11" i="2"/>
  <c r="C17" i="2"/>
  <c r="D17" i="2"/>
  <c r="C25" i="2"/>
  <c r="D25" i="2"/>
  <c r="E25" i="2"/>
  <c r="D7" i="2"/>
  <c r="C7" i="2"/>
  <c r="G7" i="2"/>
  <c r="F7" i="2"/>
  <c r="E7" i="2"/>
  <c r="B7" i="2"/>
  <c r="M3" i="2"/>
  <c r="M4" i="2"/>
  <c r="M2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S8" i="2"/>
  <c r="S9" i="2"/>
  <c r="S10" i="2"/>
  <c r="S11" i="2"/>
  <c r="H11" i="2" s="1"/>
  <c r="D11" i="2" s="1"/>
  <c r="S12" i="2"/>
  <c r="S13" i="2"/>
  <c r="S14" i="2"/>
  <c r="S15" i="2"/>
  <c r="S16" i="2"/>
  <c r="H16" i="2" s="1"/>
  <c r="C16" i="2" s="1"/>
  <c r="S17" i="2"/>
  <c r="H17" i="2" s="1"/>
  <c r="F17" i="2" s="1"/>
  <c r="S18" i="2"/>
  <c r="H18" i="2" s="1"/>
  <c r="C18" i="2" s="1"/>
  <c r="S19" i="2"/>
  <c r="H19" i="2" s="1"/>
  <c r="D19" i="2" s="1"/>
  <c r="S20" i="2"/>
  <c r="S21" i="2"/>
  <c r="H21" i="2" s="1"/>
  <c r="C21" i="2" s="1"/>
  <c r="S22" i="2"/>
  <c r="S23" i="2"/>
  <c r="S24" i="2"/>
  <c r="H24" i="2" s="1"/>
  <c r="C24" i="2" s="1"/>
  <c r="S25" i="2"/>
  <c r="H25" i="2" s="1"/>
  <c r="F25" i="2" s="1"/>
  <c r="S26" i="2"/>
  <c r="H26" i="2" s="1"/>
  <c r="C26" i="2" s="1"/>
  <c r="S27" i="2"/>
  <c r="H27" i="2" s="1"/>
  <c r="D27" i="2" s="1"/>
  <c r="S28" i="2"/>
  <c r="S29" i="2"/>
  <c r="S30" i="2"/>
  <c r="S31" i="2"/>
  <c r="S32" i="2"/>
  <c r="H32" i="2" s="1"/>
  <c r="C32" i="2" s="1"/>
  <c r="H8" i="2"/>
  <c r="C8" i="2" s="1"/>
  <c r="H9" i="2"/>
  <c r="F9" i="2" s="1"/>
  <c r="H10" i="2"/>
  <c r="C10" i="2" s="1"/>
  <c r="S7" i="2"/>
  <c r="H22" i="2" l="1"/>
  <c r="H29" i="2"/>
  <c r="G29" i="2" s="1"/>
  <c r="G10" i="2"/>
  <c r="C19" i="2"/>
  <c r="F10" i="2"/>
  <c r="C27" i="2"/>
  <c r="G18" i="2"/>
  <c r="E9" i="2"/>
  <c r="G26" i="2"/>
  <c r="F18" i="2"/>
  <c r="D9" i="2"/>
  <c r="H31" i="2"/>
  <c r="C31" i="2" s="1"/>
  <c r="H30" i="2"/>
  <c r="F26" i="2"/>
  <c r="E17" i="2"/>
  <c r="C9" i="2"/>
  <c r="F31" i="2"/>
  <c r="D31" i="2"/>
  <c r="E31" i="2"/>
  <c r="G31" i="2"/>
  <c r="C30" i="2"/>
  <c r="G32" i="2"/>
  <c r="F29" i="2"/>
  <c r="E26" i="2"/>
  <c r="G24" i="2"/>
  <c r="F21" i="2"/>
  <c r="E18" i="2"/>
  <c r="G16" i="2"/>
  <c r="E10" i="2"/>
  <c r="G8" i="2"/>
  <c r="G21" i="2"/>
  <c r="F32" i="2"/>
  <c r="E29" i="2"/>
  <c r="G27" i="2"/>
  <c r="D26" i="2"/>
  <c r="B26" i="2" s="1"/>
  <c r="F24" i="2"/>
  <c r="E21" i="2"/>
  <c r="B21" i="2" s="1"/>
  <c r="G19" i="2"/>
  <c r="D18" i="2"/>
  <c r="F16" i="2"/>
  <c r="G11" i="2"/>
  <c r="D10" i="2"/>
  <c r="F8" i="2"/>
  <c r="C22" i="2"/>
  <c r="E32" i="2"/>
  <c r="G30" i="2"/>
  <c r="D29" i="2"/>
  <c r="F27" i="2"/>
  <c r="E24" i="2"/>
  <c r="G22" i="2"/>
  <c r="D21" i="2"/>
  <c r="F19" i="2"/>
  <c r="E16" i="2"/>
  <c r="F11" i="2"/>
  <c r="E8" i="2"/>
  <c r="D32" i="2"/>
  <c r="B32" i="2" s="1"/>
  <c r="F30" i="2"/>
  <c r="C29" i="2"/>
  <c r="E27" i="2"/>
  <c r="B27" i="2" s="1"/>
  <c r="G25" i="2"/>
  <c r="B25" i="2" s="1"/>
  <c r="D24" i="2"/>
  <c r="F22" i="2"/>
  <c r="E19" i="2"/>
  <c r="G17" i="2"/>
  <c r="B17" i="2" s="1"/>
  <c r="D16" i="2"/>
  <c r="E11" i="2"/>
  <c r="G9" i="2"/>
  <c r="B9" i="2" s="1"/>
  <c r="D8" i="2"/>
  <c r="B8" i="2" s="1"/>
  <c r="B18" i="2"/>
  <c r="H23" i="2"/>
  <c r="H20" i="2"/>
  <c r="H7" i="2"/>
  <c r="H28" i="2"/>
  <c r="H12" i="2"/>
  <c r="H13" i="2"/>
  <c r="H14" i="2"/>
  <c r="H15" i="2"/>
  <c r="B16" i="2" l="1"/>
  <c r="B10" i="2"/>
  <c r="E30" i="2"/>
  <c r="D30" i="2"/>
  <c r="B30" i="2" s="1"/>
  <c r="B31" i="2"/>
  <c r="B19" i="2"/>
  <c r="B24" i="2"/>
  <c r="B11" i="2"/>
  <c r="E22" i="2"/>
  <c r="D22" i="2"/>
  <c r="B22" i="2" s="1"/>
  <c r="G20" i="2"/>
  <c r="D20" i="2"/>
  <c r="F20" i="2"/>
  <c r="C20" i="2"/>
  <c r="E20" i="2"/>
  <c r="C13" i="2"/>
  <c r="D13" i="2"/>
  <c r="E13" i="2"/>
  <c r="G13" i="2"/>
  <c r="F13" i="2"/>
  <c r="G12" i="2"/>
  <c r="D12" i="2"/>
  <c r="F12" i="2"/>
  <c r="C12" i="2"/>
  <c r="E12" i="2"/>
  <c r="G23" i="2"/>
  <c r="C23" i="2"/>
  <c r="D23" i="2"/>
  <c r="E23" i="2"/>
  <c r="F23" i="2"/>
  <c r="F15" i="2"/>
  <c r="E15" i="2"/>
  <c r="C15" i="2"/>
  <c r="G15" i="2"/>
  <c r="D15" i="2"/>
  <c r="E14" i="2"/>
  <c r="F14" i="2"/>
  <c r="D14" i="2"/>
  <c r="G14" i="2"/>
  <c r="C14" i="2"/>
  <c r="G28" i="2"/>
  <c r="F28" i="2"/>
  <c r="D28" i="2"/>
  <c r="E28" i="2"/>
  <c r="C28" i="2"/>
  <c r="B29" i="2"/>
  <c r="B13" i="2" l="1"/>
  <c r="B15" i="2"/>
  <c r="B14" i="2"/>
  <c r="B20" i="2"/>
  <c r="B12" i="2"/>
  <c r="B23" i="2"/>
  <c r="B28" i="2"/>
</calcChain>
</file>

<file path=xl/sharedStrings.xml><?xml version="1.0" encoding="utf-8"?>
<sst xmlns="http://schemas.openxmlformats.org/spreadsheetml/2006/main" count="35" uniqueCount="32">
  <si>
    <t>START</t>
  </si>
  <si>
    <t>END</t>
  </si>
  <si>
    <t># CRWB</t>
  </si>
  <si>
    <t>DATE</t>
  </si>
  <si>
    <t># FFT1</t>
  </si>
  <si>
    <t>Daily Total</t>
  </si>
  <si>
    <t>FAL2 Total</t>
  </si>
  <si>
    <t>FAL3 Total</t>
  </si>
  <si>
    <t>FFT1 Total</t>
  </si>
  <si>
    <t>CRWB Total</t>
  </si>
  <si>
    <t>FFT2 Total</t>
  </si>
  <si>
    <t># FAL3</t>
  </si>
  <si>
    <t>FAL2 HR Rate</t>
  </si>
  <si>
    <t>Start Date:</t>
  </si>
  <si>
    <t>Resource #:</t>
  </si>
  <si>
    <t>FAL3 HR Rate</t>
  </si>
  <si>
    <t>FFT1 HR Rate</t>
  </si>
  <si>
    <t>CRWB HR Rate</t>
  </si>
  <si>
    <t>FFT2 HR Rate</t>
  </si>
  <si>
    <t>Chainsaw Kit</t>
  </si>
  <si>
    <t>Rate</t>
  </si>
  <si>
    <t>Pulaski</t>
  </si>
  <si>
    <t>Shovels</t>
  </si>
  <si>
    <t>Total Rate</t>
  </si>
  <si>
    <t>Number</t>
  </si>
  <si>
    <t># FAL2</t>
  </si>
  <si>
    <t># FFT2</t>
  </si>
  <si>
    <t>Crew Name:</t>
  </si>
  <si>
    <t>Mooseheart MNT</t>
  </si>
  <si>
    <t>C-137</t>
  </si>
  <si>
    <t>SUB HR</t>
  </si>
  <si>
    <t>Total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</si>
</sst>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7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164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2" fillId="0" borderId="0" xfId="0" applyFont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2" fillId="5" borderId="1" xfId="0" applyFont="1" applyFill="1" applyBorder="1" applyProtection="1">
      <protection locked="0"/>
    </xf>
    <xf numFmtId="0" fontId="2" fillId="6" borderId="1" xfId="0" applyFont="1" applyFill="1" applyBorder="1"/>
    <xf numFmtId="0" fontId="0" fillId="7" borderId="1" xfId="0" applyFill="1" applyBorder="1"/>
    <xf numFmtId="44" fontId="2" fillId="5" borderId="1" xfId="0" applyNumberFormat="1" applyFont="1" applyFill="1" applyBorder="1" applyProtection="1">
      <protection locked="0"/>
    </xf>
    <xf numFmtId="0" fontId="2" fillId="7" borderId="1" xfId="0" applyFont="1" applyFill="1" applyBorder="1"/>
    <xf numFmtId="0" fontId="0" fillId="6" borderId="1" xfId="0" applyFill="1" applyBorder="1"/>
    <xf numFmtId="0" fontId="0" fillId="10" borderId="1" xfId="0" applyFill="1" applyBorder="1"/>
    <xf numFmtId="0" fontId="2" fillId="10" borderId="1" xfId="0" applyFont="1" applyFill="1" applyBorder="1"/>
    <xf numFmtId="0" fontId="2" fillId="11" borderId="1" xfId="0" applyFont="1" applyFill="1" applyBorder="1"/>
    <xf numFmtId="0" fontId="0" fillId="11" borderId="1" xfId="0" applyFill="1" applyBorder="1"/>
    <xf numFmtId="0" fontId="0" fillId="13" borderId="1" xfId="0" applyFill="1" applyBorder="1"/>
    <xf numFmtId="0" fontId="2" fillId="13" borderId="1" xfId="0" applyFont="1" applyFill="1" applyBorder="1"/>
    <xf numFmtId="2" fontId="2" fillId="0" borderId="1" xfId="1" applyNumberFormat="1" applyFont="1" applyBorder="1"/>
    <xf numFmtId="164" fontId="2" fillId="0" borderId="1" xfId="0" applyNumberFormat="1" applyFont="1" applyBorder="1"/>
    <xf numFmtId="44" fontId="0" fillId="8" borderId="1" xfId="1" applyFont="1" applyFill="1" applyBorder="1"/>
    <xf numFmtId="44" fontId="0" fillId="9" borderId="1" xfId="1" applyFont="1" applyFill="1" applyBorder="1"/>
    <xf numFmtId="44" fontId="2" fillId="12" borderId="1" xfId="1" applyFont="1" applyFill="1" applyBorder="1"/>
    <xf numFmtId="44" fontId="2" fillId="14" borderId="1" xfId="1" applyFont="1" applyFill="1" applyBorder="1"/>
    <xf numFmtId="2" fontId="2" fillId="0" borderId="1" xfId="1" applyNumberFormat="1" applyFont="1" applyBorder="1" applyProtection="1">
      <protection locked="0"/>
    </xf>
    <xf numFmtId="0" fontId="0" fillId="0" borderId="1" xfId="0" applyBorder="1" applyProtection="1">
      <protection locked="0"/>
    </xf>
    <xf numFmtId="164" fontId="2" fillId="0" borderId="0" xfId="0" applyNumberFormat="1" applyFont="1" applyAlignment="1">
      <alignment horizontal="right"/>
    </xf>
    <xf numFmtId="44" fontId="0" fillId="0" borderId="1" xfId="1" applyFont="1" applyBorder="1"/>
    <xf numFmtId="0" fontId="0" fillId="0" borderId="0" xfId="0" applyAlignment="1">
      <alignment horizontal="right"/>
    </xf>
    <xf numFmtId="44" fontId="0" fillId="5" borderId="1" xfId="1" applyFont="1" applyFill="1" applyBorder="1" applyProtection="1">
      <protection locked="0"/>
    </xf>
    <xf numFmtId="44" fontId="0" fillId="9" borderId="1" xfId="1" applyFont="1" applyFill="1" applyBorder="1" applyProtection="1">
      <protection locked="0"/>
    </xf>
    <xf numFmtId="44" fontId="0" fillId="8" borderId="1" xfId="1" applyFont="1" applyFill="1" applyBorder="1" applyProtection="1">
      <protection locked="0"/>
    </xf>
    <xf numFmtId="44" fontId="0" fillId="12" borderId="1" xfId="1" applyFont="1" applyFill="1" applyBorder="1" applyProtection="1">
      <protection locked="0"/>
    </xf>
    <xf numFmtId="44" fontId="0" fillId="14" borderId="1" xfId="1" applyFont="1" applyFill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2" fillId="12" borderId="1" xfId="0" applyFont="1" applyFill="1" applyBorder="1" applyProtection="1">
      <protection locked="0"/>
    </xf>
    <xf numFmtId="0" fontId="2" fillId="14" borderId="1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0" fillId="14" borderId="1" xfId="0" applyFill="1" applyBorder="1" applyProtection="1">
      <protection locked="0"/>
    </xf>
    <xf numFmtId="2" fontId="5" fillId="0" borderId="1" xfId="1" applyNumberFormat="1" applyFont="1" applyBorder="1"/>
    <xf numFmtId="44" fontId="6" fillId="0" borderId="1" xfId="1" applyFont="1" applyBorder="1"/>
    <xf numFmtId="0" fontId="4" fillId="0" borderId="2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E7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Normal="100" workbookViewId="0">
      <selection activeCell="C1" sqref="C1"/>
    </sheetView>
  </sheetViews>
  <sheetFormatPr defaultRowHeight="15" x14ac:dyDescent="0.25"/>
  <cols>
    <col min="1" max="1" width="13.85546875" customWidth="1"/>
    <col min="2" max="2" width="15.5703125" customWidth="1"/>
    <col min="3" max="3" width="13.85546875" customWidth="1"/>
    <col min="4" max="4" width="14.28515625" customWidth="1"/>
    <col min="5" max="5" width="15.5703125" customWidth="1"/>
    <col min="6" max="6" width="15.28515625" customWidth="1"/>
    <col min="7" max="7" width="15" customWidth="1"/>
    <col min="8" max="8" width="11.85546875" customWidth="1"/>
    <col min="9" max="9" width="11" customWidth="1"/>
    <col min="10" max="10" width="11.85546875" customWidth="1"/>
    <col min="11" max="11" width="11.42578125" customWidth="1"/>
    <col min="12" max="12" width="11.7109375" customWidth="1"/>
    <col min="13" max="13" width="12.85546875" customWidth="1"/>
    <col min="14" max="14" width="9.5703125" customWidth="1"/>
    <col min="15" max="15" width="10.42578125" customWidth="1"/>
    <col min="16" max="16" width="9.140625" customWidth="1"/>
    <col min="17" max="17" width="9.42578125" customWidth="1"/>
    <col min="18" max="18" width="7.7109375" customWidth="1"/>
    <col min="19" max="19" width="8.42578125" customWidth="1"/>
    <col min="20" max="21" width="11.28515625" customWidth="1"/>
    <col min="22" max="22" width="18.140625" customWidth="1"/>
  </cols>
  <sheetData>
    <row r="1" spans="1:19" ht="15.75" x14ac:dyDescent="0.25">
      <c r="B1" s="31" t="s">
        <v>13</v>
      </c>
      <c r="C1" s="3">
        <v>45170</v>
      </c>
      <c r="D1" s="29" t="s">
        <v>27</v>
      </c>
      <c r="E1" s="47" t="s">
        <v>28</v>
      </c>
      <c r="F1" s="47"/>
      <c r="G1" s="47"/>
      <c r="H1" s="5" t="s">
        <v>14</v>
      </c>
      <c r="I1" s="4" t="s">
        <v>29</v>
      </c>
      <c r="K1" s="8" t="s">
        <v>20</v>
      </c>
      <c r="L1" s="8" t="s">
        <v>24</v>
      </c>
      <c r="M1" s="8" t="s">
        <v>23</v>
      </c>
    </row>
    <row r="2" spans="1:19" x14ac:dyDescent="0.25">
      <c r="J2" s="6" t="s">
        <v>21</v>
      </c>
      <c r="K2" s="37">
        <v>1</v>
      </c>
      <c r="L2" s="28">
        <v>18</v>
      </c>
      <c r="M2" s="30">
        <f>K2*L2</f>
        <v>18</v>
      </c>
    </row>
    <row r="3" spans="1:19" x14ac:dyDescent="0.25">
      <c r="B3" s="14" t="s">
        <v>17</v>
      </c>
      <c r="C3" s="32">
        <v>72</v>
      </c>
      <c r="D3" s="11" t="s">
        <v>16</v>
      </c>
      <c r="E3" s="34">
        <v>61</v>
      </c>
      <c r="F3" s="19" t="s">
        <v>18</v>
      </c>
      <c r="G3" s="36">
        <v>57</v>
      </c>
      <c r="J3" s="6" t="s">
        <v>22</v>
      </c>
      <c r="K3" s="37">
        <v>0.75</v>
      </c>
      <c r="L3" s="28">
        <v>4</v>
      </c>
      <c r="M3" s="30">
        <f t="shared" ref="M3:M4" si="0">K3*L3</f>
        <v>3</v>
      </c>
    </row>
    <row r="4" spans="1:19" ht="30" x14ac:dyDescent="0.25">
      <c r="B4" s="15" t="s">
        <v>15</v>
      </c>
      <c r="C4" s="33">
        <v>61</v>
      </c>
      <c r="D4" s="18" t="s">
        <v>12</v>
      </c>
      <c r="E4" s="35">
        <v>65</v>
      </c>
      <c r="J4" s="7" t="s">
        <v>19</v>
      </c>
      <c r="K4" s="37">
        <v>50</v>
      </c>
      <c r="L4" s="28">
        <v>4</v>
      </c>
      <c r="M4" s="30">
        <f t="shared" si="0"/>
        <v>200</v>
      </c>
    </row>
    <row r="6" spans="1:19" s="1" customFormat="1" ht="15.75" x14ac:dyDescent="0.25">
      <c r="A6" s="2" t="s">
        <v>3</v>
      </c>
      <c r="B6" s="2" t="s">
        <v>5</v>
      </c>
      <c r="C6" s="10" t="s">
        <v>9</v>
      </c>
      <c r="D6" s="13" t="s">
        <v>8</v>
      </c>
      <c r="E6" s="16" t="s">
        <v>7</v>
      </c>
      <c r="F6" s="17" t="s">
        <v>6</v>
      </c>
      <c r="G6" s="20" t="s">
        <v>10</v>
      </c>
      <c r="H6" s="2" t="s">
        <v>31</v>
      </c>
      <c r="I6" s="10" t="s">
        <v>2</v>
      </c>
      <c r="J6" s="13" t="s">
        <v>4</v>
      </c>
      <c r="K6" s="16" t="s">
        <v>11</v>
      </c>
      <c r="L6" s="17" t="s">
        <v>25</v>
      </c>
      <c r="M6" s="20" t="s">
        <v>26</v>
      </c>
      <c r="N6" s="2" t="s">
        <v>0</v>
      </c>
      <c r="O6" s="2" t="s">
        <v>1</v>
      </c>
      <c r="P6" s="2" t="s">
        <v>30</v>
      </c>
      <c r="Q6" s="2" t="s">
        <v>0</v>
      </c>
      <c r="R6" s="2" t="s">
        <v>1</v>
      </c>
      <c r="S6" s="2" t="s">
        <v>30</v>
      </c>
    </row>
    <row r="7" spans="1:19" ht="15.75" x14ac:dyDescent="0.25">
      <c r="A7" s="22">
        <f>C1</f>
        <v>45170</v>
      </c>
      <c r="B7" s="46">
        <f>SUM(C7:G7,$M$2:$M$4)</f>
        <v>19277</v>
      </c>
      <c r="C7" s="12">
        <f>($C$3*I7)*H7</f>
        <v>1152</v>
      </c>
      <c r="D7" s="23">
        <f>($E$3*J7)*H7</f>
        <v>2928</v>
      </c>
      <c r="E7" s="24">
        <f>($C$4*K7)*H7</f>
        <v>3904</v>
      </c>
      <c r="F7" s="25">
        <f>($E$4*L7)*H7</f>
        <v>1040</v>
      </c>
      <c r="G7" s="26">
        <f>($G$3*M7)*H7</f>
        <v>10032</v>
      </c>
      <c r="H7" s="21">
        <f t="shared" ref="H7:H32" si="1">S7+P7</f>
        <v>16</v>
      </c>
      <c r="I7" s="9">
        <v>1</v>
      </c>
      <c r="J7" s="38">
        <v>3</v>
      </c>
      <c r="K7" s="39">
        <v>4</v>
      </c>
      <c r="L7" s="40">
        <v>1</v>
      </c>
      <c r="M7" s="41">
        <v>11</v>
      </c>
      <c r="N7" s="27">
        <v>6</v>
      </c>
      <c r="O7" s="27">
        <v>13</v>
      </c>
      <c r="P7" s="45">
        <f t="shared" ref="P7:P32" si="2">O7-N7</f>
        <v>7</v>
      </c>
      <c r="Q7" s="27">
        <v>13.5</v>
      </c>
      <c r="R7" s="27">
        <v>22.5</v>
      </c>
      <c r="S7" s="45">
        <f>R7-Q7</f>
        <v>9</v>
      </c>
    </row>
    <row r="8" spans="1:19" ht="15.75" x14ac:dyDescent="0.25">
      <c r="A8" s="22">
        <f>A7+1</f>
        <v>45171</v>
      </c>
      <c r="B8" s="46">
        <f t="shared" ref="B8:B32" si="3">SUM(C8:G8,$M$2:$M$4)</f>
        <v>221</v>
      </c>
      <c r="C8" s="12">
        <f t="shared" ref="C8:C32" si="4">($C$3*I8)*H8</f>
        <v>0</v>
      </c>
      <c r="D8" s="23">
        <f t="shared" ref="D8:D32" si="5">($E$3*J8)*H8</f>
        <v>0</v>
      </c>
      <c r="E8" s="24">
        <f t="shared" ref="E8:E32" si="6">($C$4*K8)*H8</f>
        <v>0</v>
      </c>
      <c r="F8" s="25">
        <f t="shared" ref="F8:F32" si="7">($E$4*L8)*H8</f>
        <v>0</v>
      </c>
      <c r="G8" s="26">
        <f t="shared" ref="G8:G32" si="8">($G$3*M8)*H8</f>
        <v>0</v>
      </c>
      <c r="H8" s="21">
        <f t="shared" si="1"/>
        <v>16</v>
      </c>
      <c r="I8" s="9"/>
      <c r="J8" s="38"/>
      <c r="K8" s="39"/>
      <c r="L8" s="40"/>
      <c r="M8" s="41"/>
      <c r="N8" s="27">
        <v>6</v>
      </c>
      <c r="O8" s="27">
        <v>13</v>
      </c>
      <c r="P8" s="45">
        <f t="shared" si="2"/>
        <v>7</v>
      </c>
      <c r="Q8" s="27">
        <v>13.5</v>
      </c>
      <c r="R8" s="27">
        <v>22.5</v>
      </c>
      <c r="S8" s="45">
        <f t="shared" ref="S8:S32" si="9">R8-Q8</f>
        <v>9</v>
      </c>
    </row>
    <row r="9" spans="1:19" ht="15.75" x14ac:dyDescent="0.25">
      <c r="A9" s="22">
        <f t="shared" ref="A9:A32" si="10">A8+1</f>
        <v>45172</v>
      </c>
      <c r="B9" s="46">
        <f t="shared" si="3"/>
        <v>221</v>
      </c>
      <c r="C9" s="12">
        <f t="shared" si="4"/>
        <v>0</v>
      </c>
      <c r="D9" s="23">
        <f t="shared" si="5"/>
        <v>0</v>
      </c>
      <c r="E9" s="24">
        <f t="shared" si="6"/>
        <v>0</v>
      </c>
      <c r="F9" s="25">
        <f t="shared" si="7"/>
        <v>0</v>
      </c>
      <c r="G9" s="26">
        <f t="shared" si="8"/>
        <v>0</v>
      </c>
      <c r="H9" s="21">
        <f t="shared" si="1"/>
        <v>16</v>
      </c>
      <c r="I9" s="9"/>
      <c r="J9" s="38"/>
      <c r="K9" s="39"/>
      <c r="L9" s="40"/>
      <c r="M9" s="41"/>
      <c r="N9" s="27">
        <v>6</v>
      </c>
      <c r="O9" s="27">
        <v>13</v>
      </c>
      <c r="P9" s="45">
        <f t="shared" si="2"/>
        <v>7</v>
      </c>
      <c r="Q9" s="27">
        <v>13.5</v>
      </c>
      <c r="R9" s="27">
        <v>22.5</v>
      </c>
      <c r="S9" s="45">
        <f t="shared" si="9"/>
        <v>9</v>
      </c>
    </row>
    <row r="10" spans="1:19" ht="15.75" x14ac:dyDescent="0.25">
      <c r="A10" s="22">
        <f t="shared" si="10"/>
        <v>45173</v>
      </c>
      <c r="B10" s="46">
        <f t="shared" si="3"/>
        <v>221</v>
      </c>
      <c r="C10" s="12">
        <f t="shared" si="4"/>
        <v>0</v>
      </c>
      <c r="D10" s="23">
        <f t="shared" si="5"/>
        <v>0</v>
      </c>
      <c r="E10" s="24">
        <f t="shared" si="6"/>
        <v>0</v>
      </c>
      <c r="F10" s="25">
        <f t="shared" si="7"/>
        <v>0</v>
      </c>
      <c r="G10" s="26">
        <f t="shared" si="8"/>
        <v>0</v>
      </c>
      <c r="H10" s="21">
        <f t="shared" si="1"/>
        <v>16</v>
      </c>
      <c r="I10" s="9"/>
      <c r="J10" s="38"/>
      <c r="K10" s="39"/>
      <c r="L10" s="40"/>
      <c r="M10" s="41"/>
      <c r="N10" s="27">
        <v>6</v>
      </c>
      <c r="O10" s="27">
        <v>13</v>
      </c>
      <c r="P10" s="45">
        <f t="shared" si="2"/>
        <v>7</v>
      </c>
      <c r="Q10" s="27">
        <v>13.5</v>
      </c>
      <c r="R10" s="27">
        <v>22.5</v>
      </c>
      <c r="S10" s="45">
        <f t="shared" si="9"/>
        <v>9</v>
      </c>
    </row>
    <row r="11" spans="1:19" ht="15.75" x14ac:dyDescent="0.25">
      <c r="A11" s="22">
        <f t="shared" si="10"/>
        <v>45174</v>
      </c>
      <c r="B11" s="46">
        <f t="shared" si="3"/>
        <v>221</v>
      </c>
      <c r="C11" s="12">
        <f t="shared" si="4"/>
        <v>0</v>
      </c>
      <c r="D11" s="23">
        <f t="shared" si="5"/>
        <v>0</v>
      </c>
      <c r="E11" s="24">
        <f t="shared" si="6"/>
        <v>0</v>
      </c>
      <c r="F11" s="25">
        <f t="shared" si="7"/>
        <v>0</v>
      </c>
      <c r="G11" s="26">
        <f t="shared" si="8"/>
        <v>0</v>
      </c>
      <c r="H11" s="21">
        <f t="shared" si="1"/>
        <v>16</v>
      </c>
      <c r="I11" s="9"/>
      <c r="J11" s="38"/>
      <c r="K11" s="39"/>
      <c r="L11" s="40"/>
      <c r="M11" s="41"/>
      <c r="N11" s="27">
        <v>6</v>
      </c>
      <c r="O11" s="27">
        <v>13</v>
      </c>
      <c r="P11" s="45">
        <f t="shared" si="2"/>
        <v>7</v>
      </c>
      <c r="Q11" s="27">
        <v>13.5</v>
      </c>
      <c r="R11" s="27">
        <v>22.5</v>
      </c>
      <c r="S11" s="45">
        <f t="shared" si="9"/>
        <v>9</v>
      </c>
    </row>
    <row r="12" spans="1:19" ht="15.75" x14ac:dyDescent="0.25">
      <c r="A12" s="22">
        <f t="shared" si="10"/>
        <v>45175</v>
      </c>
      <c r="B12" s="46">
        <f t="shared" si="3"/>
        <v>221</v>
      </c>
      <c r="C12" s="12">
        <f t="shared" si="4"/>
        <v>0</v>
      </c>
      <c r="D12" s="23">
        <f t="shared" si="5"/>
        <v>0</v>
      </c>
      <c r="E12" s="24">
        <f t="shared" si="6"/>
        <v>0</v>
      </c>
      <c r="F12" s="25">
        <f t="shared" si="7"/>
        <v>0</v>
      </c>
      <c r="G12" s="26">
        <f t="shared" si="8"/>
        <v>0</v>
      </c>
      <c r="H12" s="21">
        <f t="shared" si="1"/>
        <v>16</v>
      </c>
      <c r="I12" s="9"/>
      <c r="J12" s="38"/>
      <c r="K12" s="39"/>
      <c r="L12" s="40"/>
      <c r="M12" s="41"/>
      <c r="N12" s="27">
        <v>6</v>
      </c>
      <c r="O12" s="27">
        <v>13</v>
      </c>
      <c r="P12" s="45">
        <f t="shared" si="2"/>
        <v>7</v>
      </c>
      <c r="Q12" s="27">
        <v>13.5</v>
      </c>
      <c r="R12" s="27">
        <v>22.5</v>
      </c>
      <c r="S12" s="45">
        <f t="shared" si="9"/>
        <v>9</v>
      </c>
    </row>
    <row r="13" spans="1:19" ht="15.75" x14ac:dyDescent="0.25">
      <c r="A13" s="22">
        <f t="shared" si="10"/>
        <v>45176</v>
      </c>
      <c r="B13" s="46">
        <f t="shared" si="3"/>
        <v>221</v>
      </c>
      <c r="C13" s="12">
        <f t="shared" si="4"/>
        <v>0</v>
      </c>
      <c r="D13" s="23">
        <f t="shared" si="5"/>
        <v>0</v>
      </c>
      <c r="E13" s="24">
        <f t="shared" si="6"/>
        <v>0</v>
      </c>
      <c r="F13" s="25">
        <f t="shared" si="7"/>
        <v>0</v>
      </c>
      <c r="G13" s="26">
        <f t="shared" si="8"/>
        <v>0</v>
      </c>
      <c r="H13" s="21">
        <f t="shared" si="1"/>
        <v>16</v>
      </c>
      <c r="I13" s="9"/>
      <c r="J13" s="38"/>
      <c r="K13" s="39"/>
      <c r="L13" s="40"/>
      <c r="M13" s="41"/>
      <c r="N13" s="27">
        <v>6</v>
      </c>
      <c r="O13" s="27">
        <v>13</v>
      </c>
      <c r="P13" s="45">
        <f t="shared" si="2"/>
        <v>7</v>
      </c>
      <c r="Q13" s="27">
        <v>13.5</v>
      </c>
      <c r="R13" s="27">
        <v>22.5</v>
      </c>
      <c r="S13" s="45">
        <f t="shared" si="9"/>
        <v>9</v>
      </c>
    </row>
    <row r="14" spans="1:19" ht="15.75" x14ac:dyDescent="0.25">
      <c r="A14" s="22">
        <f t="shared" si="10"/>
        <v>45177</v>
      </c>
      <c r="B14" s="46">
        <f t="shared" si="3"/>
        <v>221</v>
      </c>
      <c r="C14" s="12">
        <f t="shared" si="4"/>
        <v>0</v>
      </c>
      <c r="D14" s="23">
        <f t="shared" si="5"/>
        <v>0</v>
      </c>
      <c r="E14" s="24">
        <f t="shared" si="6"/>
        <v>0</v>
      </c>
      <c r="F14" s="25">
        <f t="shared" si="7"/>
        <v>0</v>
      </c>
      <c r="G14" s="26">
        <f t="shared" si="8"/>
        <v>0</v>
      </c>
      <c r="H14" s="21">
        <f t="shared" si="1"/>
        <v>16</v>
      </c>
      <c r="I14" s="9"/>
      <c r="J14" s="38"/>
      <c r="K14" s="39"/>
      <c r="L14" s="40"/>
      <c r="M14" s="41"/>
      <c r="N14" s="27">
        <v>6</v>
      </c>
      <c r="O14" s="27">
        <v>13</v>
      </c>
      <c r="P14" s="45">
        <f t="shared" si="2"/>
        <v>7</v>
      </c>
      <c r="Q14" s="27">
        <v>13.5</v>
      </c>
      <c r="R14" s="27">
        <v>22.5</v>
      </c>
      <c r="S14" s="45">
        <f t="shared" si="9"/>
        <v>9</v>
      </c>
    </row>
    <row r="15" spans="1:19" ht="15.75" x14ac:dyDescent="0.25">
      <c r="A15" s="22">
        <f t="shared" si="10"/>
        <v>45178</v>
      </c>
      <c r="B15" s="46">
        <f t="shared" si="3"/>
        <v>221</v>
      </c>
      <c r="C15" s="12">
        <f t="shared" si="4"/>
        <v>0</v>
      </c>
      <c r="D15" s="23">
        <f t="shared" si="5"/>
        <v>0</v>
      </c>
      <c r="E15" s="24">
        <f t="shared" si="6"/>
        <v>0</v>
      </c>
      <c r="F15" s="25">
        <f t="shared" si="7"/>
        <v>0</v>
      </c>
      <c r="G15" s="26">
        <f t="shared" si="8"/>
        <v>0</v>
      </c>
      <c r="H15" s="21">
        <f t="shared" si="1"/>
        <v>16</v>
      </c>
      <c r="I15" s="9"/>
      <c r="J15" s="38"/>
      <c r="K15" s="39"/>
      <c r="L15" s="40"/>
      <c r="M15" s="41"/>
      <c r="N15" s="27">
        <v>6</v>
      </c>
      <c r="O15" s="27">
        <v>13</v>
      </c>
      <c r="P15" s="45">
        <f t="shared" si="2"/>
        <v>7</v>
      </c>
      <c r="Q15" s="27">
        <v>13.5</v>
      </c>
      <c r="R15" s="27">
        <v>22.5</v>
      </c>
      <c r="S15" s="45">
        <f t="shared" si="9"/>
        <v>9</v>
      </c>
    </row>
    <row r="16" spans="1:19" ht="15.75" x14ac:dyDescent="0.25">
      <c r="A16" s="22">
        <f t="shared" si="10"/>
        <v>45179</v>
      </c>
      <c r="B16" s="46">
        <f t="shared" si="3"/>
        <v>221</v>
      </c>
      <c r="C16" s="12">
        <f t="shared" si="4"/>
        <v>0</v>
      </c>
      <c r="D16" s="23">
        <f t="shared" si="5"/>
        <v>0</v>
      </c>
      <c r="E16" s="24">
        <f t="shared" si="6"/>
        <v>0</v>
      </c>
      <c r="F16" s="25">
        <f t="shared" si="7"/>
        <v>0</v>
      </c>
      <c r="G16" s="26">
        <f t="shared" si="8"/>
        <v>0</v>
      </c>
      <c r="H16" s="21">
        <f t="shared" si="1"/>
        <v>16</v>
      </c>
      <c r="I16" s="9"/>
      <c r="J16" s="38"/>
      <c r="K16" s="39"/>
      <c r="L16" s="40"/>
      <c r="M16" s="41"/>
      <c r="N16" s="27">
        <v>6</v>
      </c>
      <c r="O16" s="27">
        <v>13</v>
      </c>
      <c r="P16" s="45">
        <f t="shared" si="2"/>
        <v>7</v>
      </c>
      <c r="Q16" s="27">
        <v>13.5</v>
      </c>
      <c r="R16" s="27">
        <v>22.5</v>
      </c>
      <c r="S16" s="45">
        <f t="shared" si="9"/>
        <v>9</v>
      </c>
    </row>
    <row r="17" spans="1:19" ht="15.75" x14ac:dyDescent="0.25">
      <c r="A17" s="22">
        <f t="shared" si="10"/>
        <v>45180</v>
      </c>
      <c r="B17" s="46">
        <f t="shared" si="3"/>
        <v>221</v>
      </c>
      <c r="C17" s="12">
        <f t="shared" si="4"/>
        <v>0</v>
      </c>
      <c r="D17" s="23">
        <f t="shared" si="5"/>
        <v>0</v>
      </c>
      <c r="E17" s="24">
        <f t="shared" si="6"/>
        <v>0</v>
      </c>
      <c r="F17" s="25">
        <f t="shared" si="7"/>
        <v>0</v>
      </c>
      <c r="G17" s="26">
        <f t="shared" si="8"/>
        <v>0</v>
      </c>
      <c r="H17" s="21">
        <f t="shared" si="1"/>
        <v>16</v>
      </c>
      <c r="I17" s="9"/>
      <c r="J17" s="38"/>
      <c r="K17" s="39"/>
      <c r="L17" s="40"/>
      <c r="M17" s="41"/>
      <c r="N17" s="27">
        <v>6</v>
      </c>
      <c r="O17" s="27">
        <v>13</v>
      </c>
      <c r="P17" s="45">
        <f t="shared" si="2"/>
        <v>7</v>
      </c>
      <c r="Q17" s="27">
        <v>13.5</v>
      </c>
      <c r="R17" s="27">
        <v>22.5</v>
      </c>
      <c r="S17" s="45">
        <f t="shared" si="9"/>
        <v>9</v>
      </c>
    </row>
    <row r="18" spans="1:19" ht="15.75" x14ac:dyDescent="0.25">
      <c r="A18" s="22">
        <f t="shared" si="10"/>
        <v>45181</v>
      </c>
      <c r="B18" s="46">
        <f t="shared" si="3"/>
        <v>221</v>
      </c>
      <c r="C18" s="12">
        <f t="shared" si="4"/>
        <v>0</v>
      </c>
      <c r="D18" s="23">
        <f t="shared" si="5"/>
        <v>0</v>
      </c>
      <c r="E18" s="24">
        <f t="shared" si="6"/>
        <v>0</v>
      </c>
      <c r="F18" s="25">
        <f t="shared" si="7"/>
        <v>0</v>
      </c>
      <c r="G18" s="26">
        <f t="shared" si="8"/>
        <v>0</v>
      </c>
      <c r="H18" s="21">
        <f t="shared" si="1"/>
        <v>16</v>
      </c>
      <c r="I18" s="9"/>
      <c r="J18" s="38"/>
      <c r="K18" s="39"/>
      <c r="L18" s="40"/>
      <c r="M18" s="41"/>
      <c r="N18" s="27">
        <v>6</v>
      </c>
      <c r="O18" s="27">
        <v>13</v>
      </c>
      <c r="P18" s="45">
        <f t="shared" si="2"/>
        <v>7</v>
      </c>
      <c r="Q18" s="27">
        <v>13.5</v>
      </c>
      <c r="R18" s="27">
        <v>22.5</v>
      </c>
      <c r="S18" s="45">
        <f t="shared" si="9"/>
        <v>9</v>
      </c>
    </row>
    <row r="19" spans="1:19" ht="15.75" x14ac:dyDescent="0.25">
      <c r="A19" s="22">
        <f t="shared" si="10"/>
        <v>45182</v>
      </c>
      <c r="B19" s="46">
        <f t="shared" si="3"/>
        <v>221</v>
      </c>
      <c r="C19" s="12">
        <f t="shared" si="4"/>
        <v>0</v>
      </c>
      <c r="D19" s="23">
        <f t="shared" si="5"/>
        <v>0</v>
      </c>
      <c r="E19" s="24">
        <f t="shared" si="6"/>
        <v>0</v>
      </c>
      <c r="F19" s="25">
        <f t="shared" si="7"/>
        <v>0</v>
      </c>
      <c r="G19" s="26">
        <f t="shared" si="8"/>
        <v>0</v>
      </c>
      <c r="H19" s="21">
        <f t="shared" si="1"/>
        <v>16</v>
      </c>
      <c r="I19" s="9"/>
      <c r="J19" s="38"/>
      <c r="K19" s="39"/>
      <c r="L19" s="40"/>
      <c r="M19" s="41"/>
      <c r="N19" s="27">
        <v>6</v>
      </c>
      <c r="O19" s="27">
        <v>13</v>
      </c>
      <c r="P19" s="45">
        <f t="shared" si="2"/>
        <v>7</v>
      </c>
      <c r="Q19" s="27">
        <v>13.5</v>
      </c>
      <c r="R19" s="27">
        <v>22.5</v>
      </c>
      <c r="S19" s="45">
        <f t="shared" si="9"/>
        <v>9</v>
      </c>
    </row>
    <row r="20" spans="1:19" ht="15.75" x14ac:dyDescent="0.25">
      <c r="A20" s="22">
        <f t="shared" si="10"/>
        <v>45183</v>
      </c>
      <c r="B20" s="46">
        <f t="shared" si="3"/>
        <v>221</v>
      </c>
      <c r="C20" s="12">
        <f t="shared" si="4"/>
        <v>0</v>
      </c>
      <c r="D20" s="23">
        <f t="shared" si="5"/>
        <v>0</v>
      </c>
      <c r="E20" s="24">
        <f t="shared" si="6"/>
        <v>0</v>
      </c>
      <c r="F20" s="25">
        <f t="shared" si="7"/>
        <v>0</v>
      </c>
      <c r="G20" s="26">
        <f t="shared" si="8"/>
        <v>0</v>
      </c>
      <c r="H20" s="21">
        <f t="shared" si="1"/>
        <v>16</v>
      </c>
      <c r="I20" s="9"/>
      <c r="J20" s="38"/>
      <c r="K20" s="39"/>
      <c r="L20" s="40"/>
      <c r="M20" s="41"/>
      <c r="N20" s="27">
        <v>6</v>
      </c>
      <c r="O20" s="27">
        <v>13</v>
      </c>
      <c r="P20" s="45">
        <f t="shared" si="2"/>
        <v>7</v>
      </c>
      <c r="Q20" s="27">
        <v>13.5</v>
      </c>
      <c r="R20" s="27">
        <v>22.5</v>
      </c>
      <c r="S20" s="45">
        <f t="shared" si="9"/>
        <v>9</v>
      </c>
    </row>
    <row r="21" spans="1:19" ht="15.75" x14ac:dyDescent="0.25">
      <c r="A21" s="22">
        <f t="shared" si="10"/>
        <v>45184</v>
      </c>
      <c r="B21" s="46">
        <f t="shared" si="3"/>
        <v>221</v>
      </c>
      <c r="C21" s="12">
        <f t="shared" si="4"/>
        <v>0</v>
      </c>
      <c r="D21" s="23">
        <f t="shared" si="5"/>
        <v>0</v>
      </c>
      <c r="E21" s="24">
        <f t="shared" si="6"/>
        <v>0</v>
      </c>
      <c r="F21" s="25">
        <f t="shared" si="7"/>
        <v>0</v>
      </c>
      <c r="G21" s="26">
        <f t="shared" si="8"/>
        <v>0</v>
      </c>
      <c r="H21" s="21">
        <f t="shared" si="1"/>
        <v>16</v>
      </c>
      <c r="I21" s="9"/>
      <c r="J21" s="38"/>
      <c r="K21" s="39"/>
      <c r="L21" s="40"/>
      <c r="M21" s="41"/>
      <c r="N21" s="27">
        <v>6</v>
      </c>
      <c r="O21" s="27">
        <v>13</v>
      </c>
      <c r="P21" s="45">
        <f t="shared" si="2"/>
        <v>7</v>
      </c>
      <c r="Q21" s="27">
        <v>13.5</v>
      </c>
      <c r="R21" s="27">
        <v>22.5</v>
      </c>
      <c r="S21" s="45">
        <f t="shared" si="9"/>
        <v>9</v>
      </c>
    </row>
    <row r="22" spans="1:19" ht="15.75" x14ac:dyDescent="0.25">
      <c r="A22" s="22">
        <f t="shared" si="10"/>
        <v>45185</v>
      </c>
      <c r="B22" s="46">
        <f t="shared" si="3"/>
        <v>221</v>
      </c>
      <c r="C22" s="12">
        <f t="shared" si="4"/>
        <v>0</v>
      </c>
      <c r="D22" s="23">
        <f t="shared" si="5"/>
        <v>0</v>
      </c>
      <c r="E22" s="24">
        <f t="shared" si="6"/>
        <v>0</v>
      </c>
      <c r="F22" s="25">
        <f t="shared" si="7"/>
        <v>0</v>
      </c>
      <c r="G22" s="26">
        <f t="shared" si="8"/>
        <v>0</v>
      </c>
      <c r="H22" s="21">
        <f t="shared" si="1"/>
        <v>16</v>
      </c>
      <c r="I22" s="9"/>
      <c r="J22" s="38"/>
      <c r="K22" s="39"/>
      <c r="L22" s="40"/>
      <c r="M22" s="41"/>
      <c r="N22" s="27">
        <v>6</v>
      </c>
      <c r="O22" s="27">
        <v>13</v>
      </c>
      <c r="P22" s="45">
        <f t="shared" si="2"/>
        <v>7</v>
      </c>
      <c r="Q22" s="27">
        <v>13.5</v>
      </c>
      <c r="R22" s="27">
        <v>22.5</v>
      </c>
      <c r="S22" s="45">
        <f t="shared" si="9"/>
        <v>9</v>
      </c>
    </row>
    <row r="23" spans="1:19" ht="15.75" x14ac:dyDescent="0.25">
      <c r="A23" s="22">
        <f t="shared" si="10"/>
        <v>45186</v>
      </c>
      <c r="B23" s="46">
        <f t="shared" si="3"/>
        <v>221</v>
      </c>
      <c r="C23" s="12">
        <f t="shared" si="4"/>
        <v>0</v>
      </c>
      <c r="D23" s="23">
        <f t="shared" si="5"/>
        <v>0</v>
      </c>
      <c r="E23" s="24">
        <f t="shared" si="6"/>
        <v>0</v>
      </c>
      <c r="F23" s="25">
        <f t="shared" si="7"/>
        <v>0</v>
      </c>
      <c r="G23" s="26">
        <f t="shared" si="8"/>
        <v>0</v>
      </c>
      <c r="H23" s="21">
        <f t="shared" si="1"/>
        <v>16</v>
      </c>
      <c r="I23" s="9"/>
      <c r="J23" s="38"/>
      <c r="K23" s="39"/>
      <c r="L23" s="40"/>
      <c r="M23" s="41"/>
      <c r="N23" s="27">
        <v>6</v>
      </c>
      <c r="O23" s="27">
        <v>13</v>
      </c>
      <c r="P23" s="45">
        <f t="shared" si="2"/>
        <v>7</v>
      </c>
      <c r="Q23" s="27">
        <v>13.5</v>
      </c>
      <c r="R23" s="27">
        <v>22.5</v>
      </c>
      <c r="S23" s="45">
        <f t="shared" si="9"/>
        <v>9</v>
      </c>
    </row>
    <row r="24" spans="1:19" ht="15.75" x14ac:dyDescent="0.25">
      <c r="A24" s="22">
        <f t="shared" si="10"/>
        <v>45187</v>
      </c>
      <c r="B24" s="46">
        <f t="shared" si="3"/>
        <v>221</v>
      </c>
      <c r="C24" s="12">
        <f t="shared" si="4"/>
        <v>0</v>
      </c>
      <c r="D24" s="23">
        <f t="shared" si="5"/>
        <v>0</v>
      </c>
      <c r="E24" s="24">
        <f t="shared" si="6"/>
        <v>0</v>
      </c>
      <c r="F24" s="25">
        <f t="shared" si="7"/>
        <v>0</v>
      </c>
      <c r="G24" s="26">
        <f t="shared" si="8"/>
        <v>0</v>
      </c>
      <c r="H24" s="21">
        <f t="shared" si="1"/>
        <v>16</v>
      </c>
      <c r="I24" s="9"/>
      <c r="J24" s="38"/>
      <c r="K24" s="39"/>
      <c r="L24" s="40"/>
      <c r="M24" s="41"/>
      <c r="N24" s="27">
        <v>6</v>
      </c>
      <c r="O24" s="27">
        <v>13</v>
      </c>
      <c r="P24" s="45">
        <f t="shared" si="2"/>
        <v>7</v>
      </c>
      <c r="Q24" s="27">
        <v>13.5</v>
      </c>
      <c r="R24" s="27">
        <v>22.5</v>
      </c>
      <c r="S24" s="45">
        <f t="shared" si="9"/>
        <v>9</v>
      </c>
    </row>
    <row r="25" spans="1:19" ht="15.75" x14ac:dyDescent="0.25">
      <c r="A25" s="22">
        <f t="shared" si="10"/>
        <v>45188</v>
      </c>
      <c r="B25" s="46">
        <f t="shared" si="3"/>
        <v>221</v>
      </c>
      <c r="C25" s="12">
        <f t="shared" si="4"/>
        <v>0</v>
      </c>
      <c r="D25" s="23">
        <f t="shared" si="5"/>
        <v>0</v>
      </c>
      <c r="E25" s="24">
        <f t="shared" si="6"/>
        <v>0</v>
      </c>
      <c r="F25" s="25">
        <f t="shared" si="7"/>
        <v>0</v>
      </c>
      <c r="G25" s="26">
        <f t="shared" si="8"/>
        <v>0</v>
      </c>
      <c r="H25" s="21">
        <f t="shared" si="1"/>
        <v>16</v>
      </c>
      <c r="I25" s="9"/>
      <c r="J25" s="38"/>
      <c r="K25" s="39"/>
      <c r="L25" s="40"/>
      <c r="M25" s="41"/>
      <c r="N25" s="27">
        <v>6</v>
      </c>
      <c r="O25" s="27">
        <v>13</v>
      </c>
      <c r="P25" s="45">
        <f t="shared" si="2"/>
        <v>7</v>
      </c>
      <c r="Q25" s="27">
        <v>13.5</v>
      </c>
      <c r="R25" s="27">
        <v>22.5</v>
      </c>
      <c r="S25" s="45">
        <f t="shared" si="9"/>
        <v>9</v>
      </c>
    </row>
    <row r="26" spans="1:19" ht="15.75" x14ac:dyDescent="0.25">
      <c r="A26" s="22">
        <f t="shared" si="10"/>
        <v>45189</v>
      </c>
      <c r="B26" s="46">
        <f t="shared" si="3"/>
        <v>221</v>
      </c>
      <c r="C26" s="12">
        <f t="shared" si="4"/>
        <v>0</v>
      </c>
      <c r="D26" s="23">
        <f t="shared" si="5"/>
        <v>0</v>
      </c>
      <c r="E26" s="24">
        <f t="shared" si="6"/>
        <v>0</v>
      </c>
      <c r="F26" s="25">
        <f t="shared" si="7"/>
        <v>0</v>
      </c>
      <c r="G26" s="26">
        <f t="shared" si="8"/>
        <v>0</v>
      </c>
      <c r="H26" s="21">
        <f t="shared" si="1"/>
        <v>16</v>
      </c>
      <c r="I26" s="9"/>
      <c r="J26" s="38"/>
      <c r="K26" s="39"/>
      <c r="L26" s="40"/>
      <c r="M26" s="41"/>
      <c r="N26" s="27">
        <v>6</v>
      </c>
      <c r="O26" s="27">
        <v>13</v>
      </c>
      <c r="P26" s="45">
        <f t="shared" si="2"/>
        <v>7</v>
      </c>
      <c r="Q26" s="27">
        <v>13.5</v>
      </c>
      <c r="R26" s="27">
        <v>22.5</v>
      </c>
      <c r="S26" s="45">
        <f t="shared" si="9"/>
        <v>9</v>
      </c>
    </row>
    <row r="27" spans="1:19" ht="15.75" x14ac:dyDescent="0.25">
      <c r="A27" s="22">
        <f t="shared" si="10"/>
        <v>45190</v>
      </c>
      <c r="B27" s="46">
        <f t="shared" si="3"/>
        <v>221</v>
      </c>
      <c r="C27" s="12">
        <f t="shared" si="4"/>
        <v>0</v>
      </c>
      <c r="D27" s="23">
        <f t="shared" si="5"/>
        <v>0</v>
      </c>
      <c r="E27" s="24">
        <f t="shared" si="6"/>
        <v>0</v>
      </c>
      <c r="F27" s="25">
        <f t="shared" si="7"/>
        <v>0</v>
      </c>
      <c r="G27" s="26">
        <f t="shared" si="8"/>
        <v>0</v>
      </c>
      <c r="H27" s="21">
        <f t="shared" si="1"/>
        <v>16</v>
      </c>
      <c r="I27" s="9"/>
      <c r="J27" s="38"/>
      <c r="K27" s="39"/>
      <c r="L27" s="40"/>
      <c r="M27" s="41"/>
      <c r="N27" s="27">
        <v>6</v>
      </c>
      <c r="O27" s="27">
        <v>13</v>
      </c>
      <c r="P27" s="45">
        <f t="shared" si="2"/>
        <v>7</v>
      </c>
      <c r="Q27" s="27">
        <v>13.5</v>
      </c>
      <c r="R27" s="27">
        <v>22.5</v>
      </c>
      <c r="S27" s="45">
        <f t="shared" si="9"/>
        <v>9</v>
      </c>
    </row>
    <row r="28" spans="1:19" ht="15.75" x14ac:dyDescent="0.25">
      <c r="A28" s="22">
        <f t="shared" si="10"/>
        <v>45191</v>
      </c>
      <c r="B28" s="46">
        <f t="shared" si="3"/>
        <v>221</v>
      </c>
      <c r="C28" s="12">
        <f t="shared" si="4"/>
        <v>0</v>
      </c>
      <c r="D28" s="23">
        <f t="shared" si="5"/>
        <v>0</v>
      </c>
      <c r="E28" s="24">
        <f t="shared" si="6"/>
        <v>0</v>
      </c>
      <c r="F28" s="25">
        <f t="shared" si="7"/>
        <v>0</v>
      </c>
      <c r="G28" s="26">
        <f t="shared" si="8"/>
        <v>0</v>
      </c>
      <c r="H28" s="21">
        <f t="shared" si="1"/>
        <v>16</v>
      </c>
      <c r="I28" s="9"/>
      <c r="J28" s="38"/>
      <c r="K28" s="39"/>
      <c r="L28" s="40"/>
      <c r="M28" s="41"/>
      <c r="N28" s="27">
        <v>6</v>
      </c>
      <c r="O28" s="27">
        <v>13</v>
      </c>
      <c r="P28" s="45">
        <f t="shared" si="2"/>
        <v>7</v>
      </c>
      <c r="Q28" s="27">
        <v>13.5</v>
      </c>
      <c r="R28" s="27">
        <v>22.5</v>
      </c>
      <c r="S28" s="45">
        <f t="shared" si="9"/>
        <v>9</v>
      </c>
    </row>
    <row r="29" spans="1:19" ht="15.75" x14ac:dyDescent="0.25">
      <c r="A29" s="22">
        <f t="shared" si="10"/>
        <v>45192</v>
      </c>
      <c r="B29" s="46">
        <f t="shared" si="3"/>
        <v>221</v>
      </c>
      <c r="C29" s="12">
        <f t="shared" si="4"/>
        <v>0</v>
      </c>
      <c r="D29" s="23">
        <f t="shared" si="5"/>
        <v>0</v>
      </c>
      <c r="E29" s="24">
        <f t="shared" si="6"/>
        <v>0</v>
      </c>
      <c r="F29" s="25">
        <f t="shared" si="7"/>
        <v>0</v>
      </c>
      <c r="G29" s="26">
        <f t="shared" si="8"/>
        <v>0</v>
      </c>
      <c r="H29" s="21">
        <f t="shared" si="1"/>
        <v>16</v>
      </c>
      <c r="I29" s="9"/>
      <c r="J29" s="38"/>
      <c r="K29" s="39"/>
      <c r="L29" s="40"/>
      <c r="M29" s="41"/>
      <c r="N29" s="27">
        <v>6</v>
      </c>
      <c r="O29" s="27">
        <v>13</v>
      </c>
      <c r="P29" s="45">
        <f t="shared" si="2"/>
        <v>7</v>
      </c>
      <c r="Q29" s="27">
        <v>13.5</v>
      </c>
      <c r="R29" s="27">
        <v>22.5</v>
      </c>
      <c r="S29" s="45">
        <f t="shared" si="9"/>
        <v>9</v>
      </c>
    </row>
    <row r="30" spans="1:19" ht="15.75" x14ac:dyDescent="0.25">
      <c r="A30" s="22">
        <f t="shared" si="10"/>
        <v>45193</v>
      </c>
      <c r="B30" s="46">
        <f t="shared" si="3"/>
        <v>221</v>
      </c>
      <c r="C30" s="12">
        <f t="shared" si="4"/>
        <v>0</v>
      </c>
      <c r="D30" s="23">
        <f t="shared" si="5"/>
        <v>0</v>
      </c>
      <c r="E30" s="24">
        <f t="shared" si="6"/>
        <v>0</v>
      </c>
      <c r="F30" s="25">
        <f t="shared" si="7"/>
        <v>0</v>
      </c>
      <c r="G30" s="26">
        <f t="shared" si="8"/>
        <v>0</v>
      </c>
      <c r="H30" s="21">
        <f t="shared" si="1"/>
        <v>16</v>
      </c>
      <c r="I30" s="9"/>
      <c r="J30" s="38"/>
      <c r="K30" s="39"/>
      <c r="L30" s="40"/>
      <c r="M30" s="41"/>
      <c r="N30" s="27">
        <v>6</v>
      </c>
      <c r="O30" s="27">
        <v>13</v>
      </c>
      <c r="P30" s="45">
        <f t="shared" si="2"/>
        <v>7</v>
      </c>
      <c r="Q30" s="27">
        <v>13.5</v>
      </c>
      <c r="R30" s="27">
        <v>22.5</v>
      </c>
      <c r="S30" s="45">
        <f t="shared" si="9"/>
        <v>9</v>
      </c>
    </row>
    <row r="31" spans="1:19" ht="15.75" x14ac:dyDescent="0.25">
      <c r="A31" s="22">
        <f t="shared" si="10"/>
        <v>45194</v>
      </c>
      <c r="B31" s="46">
        <f t="shared" si="3"/>
        <v>221</v>
      </c>
      <c r="C31" s="12">
        <f t="shared" si="4"/>
        <v>0</v>
      </c>
      <c r="D31" s="23">
        <f t="shared" si="5"/>
        <v>0</v>
      </c>
      <c r="E31" s="24">
        <f t="shared" si="6"/>
        <v>0</v>
      </c>
      <c r="F31" s="25">
        <f t="shared" si="7"/>
        <v>0</v>
      </c>
      <c r="G31" s="26">
        <f t="shared" si="8"/>
        <v>0</v>
      </c>
      <c r="H31" s="21">
        <f t="shared" si="1"/>
        <v>16</v>
      </c>
      <c r="I31" s="9"/>
      <c r="J31" s="38"/>
      <c r="K31" s="39"/>
      <c r="L31" s="40"/>
      <c r="M31" s="41"/>
      <c r="N31" s="27">
        <v>6</v>
      </c>
      <c r="O31" s="27">
        <v>13</v>
      </c>
      <c r="P31" s="45">
        <f t="shared" si="2"/>
        <v>7</v>
      </c>
      <c r="Q31" s="27">
        <v>13.5</v>
      </c>
      <c r="R31" s="27">
        <v>22.5</v>
      </c>
      <c r="S31" s="45">
        <f t="shared" si="9"/>
        <v>9</v>
      </c>
    </row>
    <row r="32" spans="1:19" ht="15.75" x14ac:dyDescent="0.25">
      <c r="A32" s="22">
        <f t="shared" si="10"/>
        <v>45195</v>
      </c>
      <c r="B32" s="46">
        <f t="shared" si="3"/>
        <v>221</v>
      </c>
      <c r="C32" s="12">
        <f t="shared" si="4"/>
        <v>0</v>
      </c>
      <c r="D32" s="23">
        <f t="shared" si="5"/>
        <v>0</v>
      </c>
      <c r="E32" s="24">
        <f t="shared" si="6"/>
        <v>0</v>
      </c>
      <c r="F32" s="25">
        <f t="shared" si="7"/>
        <v>0</v>
      </c>
      <c r="G32" s="26">
        <f t="shared" si="8"/>
        <v>0</v>
      </c>
      <c r="H32" s="21">
        <f t="shared" si="1"/>
        <v>16</v>
      </c>
      <c r="I32" s="42"/>
      <c r="J32" s="38"/>
      <c r="K32" s="39"/>
      <c r="L32" s="43"/>
      <c r="M32" s="44"/>
      <c r="N32" s="27">
        <v>6</v>
      </c>
      <c r="O32" s="27">
        <v>13</v>
      </c>
      <c r="P32" s="45">
        <f t="shared" si="2"/>
        <v>7</v>
      </c>
      <c r="Q32" s="27">
        <v>13.5</v>
      </c>
      <c r="R32" s="27">
        <v>22.5</v>
      </c>
      <c r="S32" s="45">
        <f t="shared" si="9"/>
        <v>9</v>
      </c>
    </row>
  </sheetData>
  <sheetProtection sheet="1" selectLockedCells="1"/>
  <mergeCells count="1">
    <mergeCell ref="E1:G1"/>
  </mergeCells>
  <phoneticPr fontId="3" type="noConversion"/>
  <pageMargins left="0.7" right="0.7" top="0.75" bottom="0.75" header="0.3" footer="0.3"/>
  <pageSetup scale="82" orientation="landscape" r:id="rId1"/>
  <colBreaks count="1" manualBreakCount="1">
    <brk id="8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Crew</vt:lpstr>
      <vt:lpstr>Crew!Print_Area</vt:lpstr>
      <vt:lpstr>Crew!Print_Titles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Aspan, Linda - FS, NM</cp:lastModifiedBy>
  <dcterms:created xsi:type="dcterms:W3CDTF">2017-08-25T15:34:12Z</dcterms:created>
  <dcterms:modified xsi:type="dcterms:W3CDTF">2024-05-30T22:16:52Z</dcterms:modified>
</cp:coreProperties>
</file>