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leslie_porter_usda_gov/Documents/Desktop/"/>
    </mc:Choice>
  </mc:AlternateContent>
  <xr:revisionPtr revIDLastSave="2" documentId="8_{C5309E46-F84A-453D-B59F-FC51816E91B7}" xr6:coauthVersionLast="47" xr6:coauthVersionMax="47" xr10:uidLastSave="{E917DCC4-B5FC-442F-A948-B42715ACC864}"/>
  <bookViews>
    <workbookView xWindow="-120" yWindow="-120" windowWidth="29040" windowHeight="15720" tabRatio="702" xr2:uid="{00000000-000D-0000-FFFF-FFFF00000000}"/>
  </bookViews>
  <sheets>
    <sheet name="2025 Travel Worksheet" sheetId="4" r:id="rId1"/>
    <sheet name="2025 M&amp;IE Rates" sheetId="3" r:id="rId2"/>
  </sheets>
  <definedNames>
    <definedName name="_xlnm.Print_Area" localSheetId="0">'2025 Travel Worksheet'!$A$2:$T$63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E8" i="3"/>
  <c r="D8" i="3"/>
  <c r="C8" i="3"/>
  <c r="B8" i="3"/>
  <c r="D24" i="4"/>
  <c r="L24" i="4" l="1"/>
  <c r="T58" i="4" l="1"/>
  <c r="Q24" i="4" l="1"/>
  <c r="P58" i="4"/>
  <c r="U48" i="4" l="1"/>
  <c r="U49" i="4"/>
  <c r="O58" i="4" l="1"/>
  <c r="Q48" i="4" l="1"/>
  <c r="Q49" i="4"/>
  <c r="L48" i="4"/>
  <c r="M48" i="4" s="1"/>
  <c r="L49" i="4"/>
  <c r="M49" i="4" s="1"/>
  <c r="D48" i="4"/>
  <c r="E48" i="4" s="1"/>
  <c r="D49" i="4"/>
  <c r="E49" i="4" s="1"/>
  <c r="L42" i="4"/>
  <c r="M42" i="4" s="1"/>
  <c r="L41" i="4"/>
  <c r="M41" i="4" s="1"/>
  <c r="Q41" i="4"/>
  <c r="Q42" i="4"/>
  <c r="U41" i="4"/>
  <c r="U42" i="4"/>
  <c r="E24" i="4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D40" i="4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3" i="4"/>
  <c r="U44" i="4"/>
  <c r="U45" i="4"/>
  <c r="U46" i="4"/>
  <c r="U47" i="4"/>
  <c r="U50" i="4"/>
  <c r="U51" i="4"/>
  <c r="U52" i="4"/>
  <c r="U53" i="4"/>
  <c r="U54" i="4"/>
  <c r="U55" i="4"/>
  <c r="U56" i="4"/>
  <c r="U57" i="4"/>
  <c r="U24" i="4"/>
  <c r="L26" i="4"/>
  <c r="M26" i="4" s="1"/>
  <c r="M24" i="4"/>
  <c r="Q56" i="4"/>
  <c r="L56" i="4"/>
  <c r="M56" i="4" s="1"/>
  <c r="L25" i="4"/>
  <c r="M25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3" i="4"/>
  <c r="M43" i="4" s="1"/>
  <c r="L44" i="4"/>
  <c r="M44" i="4" s="1"/>
  <c r="L45" i="4"/>
  <c r="M45" i="4" s="1"/>
  <c r="L46" i="4"/>
  <c r="M46" i="4" s="1"/>
  <c r="L47" i="4"/>
  <c r="L50" i="4"/>
  <c r="M50" i="4" s="1"/>
  <c r="L51" i="4"/>
  <c r="M51" i="4" s="1"/>
  <c r="L52" i="4"/>
  <c r="M52" i="4" s="1"/>
  <c r="L53" i="4"/>
  <c r="M53" i="4" s="1"/>
  <c r="L54" i="4"/>
  <c r="M54" i="4" s="1"/>
  <c r="L55" i="4"/>
  <c r="M55" i="4" s="1"/>
  <c r="L57" i="4"/>
  <c r="M57" i="4" s="1"/>
  <c r="Q57" i="4"/>
  <c r="Q55" i="4"/>
  <c r="Q54" i="4"/>
  <c r="Q53" i="4"/>
  <c r="Q52" i="4"/>
  <c r="Q51" i="4"/>
  <c r="Q50" i="4"/>
  <c r="Q47" i="4"/>
  <c r="M47" i="4"/>
  <c r="Q46" i="4"/>
  <c r="Q45" i="4"/>
  <c r="Q44" i="4"/>
  <c r="Q43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E39" i="4"/>
  <c r="E40" i="4"/>
  <c r="E47" i="4"/>
  <c r="Q58" i="4" l="1"/>
  <c r="E58" i="4"/>
  <c r="M58" i="4"/>
  <c r="T60" i="4" l="1"/>
</calcChain>
</file>

<file path=xl/sharedStrings.xml><?xml version="1.0" encoding="utf-8"?>
<sst xmlns="http://schemas.openxmlformats.org/spreadsheetml/2006/main" count="70" uniqueCount="70">
  <si>
    <t>NAME (FMIL)</t>
  </si>
  <si>
    <t>• Complete the header portion of the travel worksheet</t>
  </si>
  <si>
    <t>INCIDENT NAME:</t>
  </si>
  <si>
    <t>• Data entry is required in all highlighted cells.</t>
  </si>
  <si>
    <t>• You must have all receipts in order to receive reimbursement</t>
  </si>
  <si>
    <t>INCIDENT NUMBER:</t>
  </si>
  <si>
    <t xml:space="preserve">   for your expenditures.</t>
  </si>
  <si>
    <r>
      <t>• Use the</t>
    </r>
    <r>
      <rPr>
        <b/>
        <sz val="12"/>
        <color rgb="FF0000FF"/>
        <rFont val="Calibri"/>
        <family val="2"/>
        <scheme val="minor"/>
      </rPr>
      <t xml:space="preserve"> www.gsa.gov/perdiem </t>
    </r>
    <r>
      <rPr>
        <b/>
        <sz val="12"/>
        <color theme="1"/>
        <rFont val="Calibri"/>
        <family val="2"/>
        <scheme val="minor"/>
      </rPr>
      <t>link to find the Lodging and</t>
    </r>
  </si>
  <si>
    <t>RESOURCE ORDER #:</t>
  </si>
  <si>
    <t xml:space="preserve">   M&amp;IE rates for your location or download the GSA mobile app.</t>
  </si>
  <si>
    <t>• Lodging cannot exceed the allowed GSA perdiem rate. In the</t>
  </si>
  <si>
    <t>POSITION CODE:</t>
  </si>
  <si>
    <t xml:space="preserve">   rare occasion it does justification is needed in the comment</t>
  </si>
  <si>
    <t xml:space="preserve">   section below.</t>
  </si>
  <si>
    <t>ACCOUNTING CODE:</t>
  </si>
  <si>
    <t xml:space="preserve">• Verify the totals on your travel worksheet match your </t>
  </si>
  <si>
    <t xml:space="preserve">   invoice and receipt totals.</t>
  </si>
  <si>
    <t>ACCOUNTING CODE EXAMPLE:  0402/P4EK46)</t>
  </si>
  <si>
    <t>• Email your Casual Hire Form, RO, OF-288s, Receipts, and</t>
  </si>
  <si>
    <t>BLUE CELLS - ENTER REQUIRED INFORMATION AS NEEDED</t>
  </si>
  <si>
    <r>
      <t>ORANGE CELLS - USE THE DROPDOWN ARROWS IN THE PER DIEM ALLOWANCE SECTION TO SELECT THE</t>
    </r>
    <r>
      <rPr>
        <b/>
        <u/>
        <sz val="12"/>
        <color theme="1"/>
        <rFont val="Calibri"/>
        <family val="2"/>
        <scheme val="minor"/>
      </rPr>
      <t xml:space="preserve"> M&amp;IE RATE</t>
    </r>
    <r>
      <rPr>
        <b/>
        <sz val="12"/>
        <color theme="1"/>
        <rFont val="Calibri"/>
        <family val="2"/>
        <scheme val="minor"/>
      </rPr>
      <t xml:space="preserve"> FOR YOUR LOCATION.</t>
    </r>
  </si>
  <si>
    <t xml:space="preserve">    within five-days of returning from the incident.</t>
  </si>
  <si>
    <r>
      <t xml:space="preserve">IF MEALS </t>
    </r>
    <r>
      <rPr>
        <b/>
        <u/>
        <sz val="12"/>
        <color theme="1"/>
        <rFont val="Calibri"/>
        <family val="2"/>
        <scheme val="minor"/>
      </rPr>
      <t>WERE NOT</t>
    </r>
    <r>
      <rPr>
        <b/>
        <sz val="12"/>
        <color theme="1"/>
        <rFont val="Calibri"/>
        <family val="2"/>
        <scheme val="minor"/>
      </rPr>
      <t xml:space="preserve"> PROVIDED LEAVE THE M&amp;IE BREAKDOWN CELLS BLANK. </t>
    </r>
  </si>
  <si>
    <r>
      <t xml:space="preserve">IF MEALS </t>
    </r>
    <r>
      <rPr>
        <b/>
        <u/>
        <sz val="12"/>
        <color theme="1"/>
        <rFont val="Calibri"/>
        <family val="2"/>
        <scheme val="minor"/>
      </rPr>
      <t>WERE</t>
    </r>
    <r>
      <rPr>
        <b/>
        <sz val="12"/>
        <color theme="1"/>
        <rFont val="Calibri"/>
        <family val="2"/>
        <scheme val="minor"/>
      </rPr>
      <t xml:space="preserve"> PROVIDED SELECT THE M&amp;IE BREAKDOWN AMOUNT FOR EACH DAY.</t>
    </r>
  </si>
  <si>
    <t xml:space="preserve">   travel on the OF-288. Return travel expenditures and changes</t>
  </si>
  <si>
    <t>WHITE CELLS - DO NOT ENTER INFORMATION IN WHITE CELLS. THESE CELLS CONTAIN FORMULAS</t>
  </si>
  <si>
    <t>www.gsa.gov/perdiem</t>
  </si>
  <si>
    <t xml:space="preserve">   to return travel time will be processed by the home unit.</t>
  </si>
  <si>
    <t xml:space="preserve">DATE   </t>
  </si>
  <si>
    <t>POV MILEAGE</t>
  </si>
  <si>
    <t>LOCATION</t>
  </si>
  <si>
    <t xml:space="preserve">PER DIEM ALLOWANCE </t>
  </si>
  <si>
    <t>LODGING PAID BY CASUAL</t>
  </si>
  <si>
    <t>MISC EXPENSES</t>
  </si>
  <si>
    <t>Date mm/dd/yy</t>
  </si>
  <si>
    <t># Miles</t>
  </si>
  <si>
    <t>Mileage Rate</t>
  </si>
  <si>
    <t>Total</t>
  </si>
  <si>
    <t>City, State of Lodging or ICP Location</t>
  </si>
  <si>
    <t>Travel Day (.75) or Full Day (1) Allowance</t>
  </si>
  <si>
    <t xml:space="preserve">M&amp;IE Rate </t>
  </si>
  <si>
    <t>Breakfast Provided</t>
  </si>
  <si>
    <t>Lunch Provided</t>
  </si>
  <si>
    <t>Dinner Provided</t>
  </si>
  <si>
    <t>Incidental Rate</t>
  </si>
  <si>
    <t>Total Allowance</t>
  </si>
  <si>
    <t>Allowed Lodging Rate</t>
  </si>
  <si>
    <t>Actual Lodging Rate</t>
  </si>
  <si>
    <t>Total Lodging Tax</t>
  </si>
  <si>
    <t>Total Lodging</t>
  </si>
  <si>
    <t xml:space="preserve">Date mm/dd/yy       </t>
  </si>
  <si>
    <t>Description</t>
  </si>
  <si>
    <t>Amount</t>
  </si>
  <si>
    <t>Allowed Lodging % Check</t>
  </si>
  <si>
    <t>TOTAL</t>
  </si>
  <si>
    <t>TOTAL TRAVEL REIMBURSEMENT</t>
  </si>
  <si>
    <t>COMMENTS:</t>
  </si>
  <si>
    <t>2025 M&amp;IE Breakdown - STANDARD CONUS RATES</t>
  </si>
  <si>
    <t>M&amp;IE Total</t>
  </si>
  <si>
    <t>Breakfast</t>
  </si>
  <si>
    <t>Lunch</t>
  </si>
  <si>
    <t>Dinner</t>
  </si>
  <si>
    <t>Incidentals</t>
  </si>
  <si>
    <t>75% M&amp;IE Total (first and last day)</t>
  </si>
  <si>
    <t xml:space="preserve">***MAKE SURE YOUR PER DIEM RATES ARE FOR THE AREA YOU ARE WORKING IN.   AREAS DIFFER IN PER DIEM RATES </t>
  </si>
  <si>
    <t xml:space="preserve">***THE RATES ABOVE ARE GENERAL RATES </t>
  </si>
  <si>
    <t>here is the GSA website for per diem rates</t>
  </si>
  <si>
    <t>Per Diem Rates | GSA</t>
  </si>
  <si>
    <r>
      <t xml:space="preserve">    BTNF Travel Worksheet </t>
    </r>
    <r>
      <rPr>
        <b/>
        <u/>
        <sz val="12"/>
        <color theme="1"/>
        <rFont val="Calibri"/>
        <family val="2"/>
        <scheme val="minor"/>
      </rPr>
      <t>(.xlsx Excel File)</t>
    </r>
    <r>
      <rPr>
        <b/>
        <sz val="12"/>
        <color theme="1"/>
        <rFont val="Calibri"/>
        <family val="2"/>
        <scheme val="minor"/>
      </rPr>
      <t xml:space="preserve"> to your hiring official</t>
    </r>
  </si>
  <si>
    <t>• It is the BTNF's preference the Incident process AD pay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</si>
</sst>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m/d/yy;@"/>
    <numFmt numFmtId="165" formatCode="&quot;$&quot;#,##0.00"/>
    <numFmt numFmtId="166" formatCode="[$-409]mmmm\ d\,\ yyyy;@"/>
    <numFmt numFmtId="167" formatCode="#,##0.0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gray125">
        <bgColor theme="0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1" fillId="2" borderId="3" xfId="0" applyNumberFormat="1" applyFont="1" applyFill="1" applyBorder="1"/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66" fontId="5" fillId="6" borderId="16" xfId="0" applyNumberFormat="1" applyFont="1" applyFill="1" applyBorder="1" applyProtection="1">
      <protection locked="0"/>
    </xf>
    <xf numFmtId="3" fontId="5" fillId="6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5" fillId="0" borderId="1" xfId="0" applyNumberFormat="1" applyFont="1" applyBorder="1"/>
    <xf numFmtId="4" fontId="5" fillId="6" borderId="3" xfId="0" applyNumberFormat="1" applyFont="1" applyFill="1" applyBorder="1" applyProtection="1">
      <protection locked="0"/>
    </xf>
    <xf numFmtId="4" fontId="5" fillId="6" borderId="1" xfId="0" applyNumberFormat="1" applyFont="1" applyFill="1" applyBorder="1" applyProtection="1">
      <protection locked="0"/>
    </xf>
    <xf numFmtId="4" fontId="5" fillId="0" borderId="17" xfId="0" applyNumberFormat="1" applyFont="1" applyBorder="1"/>
    <xf numFmtId="4" fontId="5" fillId="6" borderId="17" xfId="0" applyNumberFormat="1" applyFont="1" applyFill="1" applyBorder="1" applyProtection="1"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" fontId="5" fillId="6" borderId="24" xfId="0" applyNumberFormat="1" applyFont="1" applyFill="1" applyBorder="1" applyProtection="1">
      <protection locked="0"/>
    </xf>
    <xf numFmtId="4" fontId="5" fillId="6" borderId="32" xfId="0" applyNumberFormat="1" applyFont="1" applyFill="1" applyBorder="1" applyProtection="1">
      <protection locked="0"/>
    </xf>
    <xf numFmtId="4" fontId="5" fillId="0" borderId="33" xfId="0" applyNumberFormat="1" applyFont="1" applyBorder="1"/>
    <xf numFmtId="4" fontId="5" fillId="6" borderId="33" xfId="0" applyNumberFormat="1" applyFont="1" applyFill="1" applyBorder="1" applyProtection="1">
      <protection locked="0"/>
    </xf>
    <xf numFmtId="166" fontId="5" fillId="6" borderId="31" xfId="0" applyNumberFormat="1" applyFont="1" applyFill="1" applyBorder="1" applyProtection="1">
      <protection locked="0"/>
    </xf>
    <xf numFmtId="3" fontId="5" fillId="6" borderId="32" xfId="0" applyNumberFormat="1" applyFont="1" applyFill="1" applyBorder="1" applyProtection="1">
      <protection locked="0"/>
    </xf>
    <xf numFmtId="164" fontId="2" fillId="0" borderId="26" xfId="0" applyNumberFormat="1" applyFont="1" applyBorder="1"/>
    <xf numFmtId="166" fontId="5" fillId="6" borderId="14" xfId="0" applyNumberFormat="1" applyFont="1" applyFill="1" applyBorder="1" applyProtection="1">
      <protection locked="0"/>
    </xf>
    <xf numFmtId="3" fontId="5" fillId="6" borderId="11" xfId="0" applyNumberFormat="1" applyFont="1" applyFill="1" applyBorder="1" applyProtection="1">
      <protection locked="0"/>
    </xf>
    <xf numFmtId="4" fontId="5" fillId="4" borderId="11" xfId="0" applyNumberFormat="1" applyFont="1" applyFill="1" applyBorder="1" applyProtection="1">
      <protection locked="0"/>
    </xf>
    <xf numFmtId="4" fontId="5" fillId="0" borderId="11" xfId="0" applyNumberFormat="1" applyFont="1" applyBorder="1"/>
    <xf numFmtId="4" fontId="5" fillId="0" borderId="15" xfId="0" applyNumberFormat="1" applyFont="1" applyBorder="1"/>
    <xf numFmtId="4" fontId="5" fillId="6" borderId="25" xfId="0" applyNumberFormat="1" applyFont="1" applyFill="1" applyBorder="1" applyProtection="1">
      <protection locked="0"/>
    </xf>
    <xf numFmtId="4" fontId="5" fillId="6" borderId="11" xfId="0" applyNumberFormat="1" applyFont="1" applyFill="1" applyBorder="1" applyProtection="1">
      <protection locked="0"/>
    </xf>
    <xf numFmtId="4" fontId="5" fillId="6" borderId="15" xfId="0" applyNumberFormat="1" applyFont="1" applyFill="1" applyBorder="1" applyProtection="1">
      <protection locked="0"/>
    </xf>
    <xf numFmtId="14" fontId="5" fillId="2" borderId="12" xfId="0" applyNumberFormat="1" applyFont="1" applyFill="1" applyBorder="1"/>
    <xf numFmtId="14" fontId="5" fillId="2" borderId="13" xfId="0" applyNumberFormat="1" applyFont="1" applyFill="1" applyBorder="1"/>
    <xf numFmtId="14" fontId="5" fillId="2" borderId="7" xfId="0" applyNumberFormat="1" applyFont="1" applyFill="1" applyBorder="1"/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3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6" borderId="11" xfId="0" applyFont="1" applyFill="1" applyBorder="1" applyAlignment="1" applyProtection="1">
      <alignment horizontal="center"/>
      <protection locked="0"/>
    </xf>
    <xf numFmtId="9" fontId="0" fillId="7" borderId="3" xfId="0" applyNumberFormat="1" applyFill="1" applyBorder="1"/>
    <xf numFmtId="14" fontId="5" fillId="6" borderId="2" xfId="0" applyNumberFormat="1" applyFont="1" applyFill="1" applyBorder="1" applyAlignment="1" applyProtection="1">
      <alignment horizontal="center"/>
      <protection locked="0"/>
    </xf>
    <xf numFmtId="14" fontId="5" fillId="6" borderId="4" xfId="0" applyNumberFormat="1" applyFont="1" applyFill="1" applyBorder="1" applyAlignment="1" applyProtection="1">
      <alignment horizontal="center"/>
      <protection locked="0"/>
    </xf>
    <xf numFmtId="0" fontId="2" fillId="8" borderId="0" xfId="0" applyFont="1" applyFill="1"/>
    <xf numFmtId="0" fontId="5" fillId="8" borderId="0" xfId="0" applyFont="1" applyFill="1"/>
    <xf numFmtId="0" fontId="0" fillId="8" borderId="0" xfId="0" applyFill="1"/>
    <xf numFmtId="0" fontId="3" fillId="8" borderId="0" xfId="0" applyFont="1" applyFill="1" applyAlignment="1">
      <alignment wrapText="1"/>
    </xf>
    <xf numFmtId="165" fontId="2" fillId="8" borderId="0" xfId="0" applyNumberFormat="1" applyFont="1" applyFill="1" applyAlignment="1">
      <alignment horizontal="right"/>
    </xf>
    <xf numFmtId="0" fontId="5" fillId="8" borderId="0" xfId="0" applyFont="1" applyFill="1" applyAlignment="1">
      <alignment horizontal="center"/>
    </xf>
    <xf numFmtId="0" fontId="7" fillId="9" borderId="0" xfId="0" applyFont="1" applyFill="1" applyAlignment="1">
      <alignment textRotation="180"/>
    </xf>
    <xf numFmtId="4" fontId="2" fillId="0" borderId="6" xfId="0" applyNumberFormat="1" applyFont="1" applyBorder="1"/>
    <xf numFmtId="4" fontId="2" fillId="0" borderId="7" xfId="0" applyNumberFormat="1" applyFont="1" applyBorder="1"/>
    <xf numFmtId="4" fontId="2" fillId="0" borderId="28" xfId="0" applyNumberFormat="1" applyFont="1" applyBorder="1"/>
    <xf numFmtId="2" fontId="2" fillId="0" borderId="30" xfId="0" applyNumberFormat="1" applyFont="1" applyBorder="1"/>
    <xf numFmtId="2" fontId="2" fillId="0" borderId="27" xfId="0" applyNumberFormat="1" applyFont="1" applyBorder="1"/>
    <xf numFmtId="0" fontId="5" fillId="8" borderId="22" xfId="0" applyFont="1" applyFill="1" applyBorder="1"/>
    <xf numFmtId="0" fontId="5" fillId="8" borderId="22" xfId="0" applyFont="1" applyFill="1" applyBorder="1" applyAlignment="1" applyProtection="1">
      <alignment wrapText="1"/>
      <protection locked="0"/>
    </xf>
    <xf numFmtId="0" fontId="3" fillId="8" borderId="22" xfId="0" applyFont="1" applyFill="1" applyBorder="1" applyAlignment="1">
      <alignment wrapText="1"/>
    </xf>
    <xf numFmtId="0" fontId="0" fillId="6" borderId="22" xfId="0" applyFill="1" applyBorder="1"/>
    <xf numFmtId="0" fontId="10" fillId="0" borderId="10" xfId="0" applyFont="1" applyBorder="1" applyAlignment="1">
      <alignment vertical="center"/>
    </xf>
    <xf numFmtId="0" fontId="11" fillId="5" borderId="6" xfId="0" applyFont="1" applyFill="1" applyBorder="1" applyAlignment="1">
      <alignment horizontal="left" vertical="center"/>
    </xf>
    <xf numFmtId="8" fontId="11" fillId="5" borderId="7" xfId="0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8" fontId="12" fillId="0" borderId="9" xfId="0" applyNumberFormat="1" applyFont="1" applyBorder="1" applyAlignment="1">
      <alignment horizontal="right" vertical="center"/>
    </xf>
    <xf numFmtId="0" fontId="11" fillId="5" borderId="8" xfId="0" applyFont="1" applyFill="1" applyBorder="1" applyAlignment="1">
      <alignment horizontal="left" vertical="center"/>
    </xf>
    <xf numFmtId="8" fontId="12" fillId="5" borderId="6" xfId="0" applyNumberFormat="1" applyFont="1" applyFill="1" applyBorder="1" applyAlignment="1">
      <alignment horizontal="right" vertical="center"/>
    </xf>
    <xf numFmtId="8" fontId="12" fillId="5" borderId="7" xfId="0" applyNumberFormat="1" applyFont="1" applyFill="1" applyBorder="1" applyAlignment="1">
      <alignment horizontal="right" vertical="center"/>
    </xf>
    <xf numFmtId="2" fontId="5" fillId="6" borderId="25" xfId="0" applyNumberFormat="1" applyFont="1" applyFill="1" applyBorder="1" applyProtection="1">
      <protection locked="0"/>
    </xf>
    <xf numFmtId="2" fontId="5" fillId="6" borderId="3" xfId="0" applyNumberFormat="1" applyFont="1" applyFill="1" applyBorder="1" applyProtection="1">
      <protection locked="0"/>
    </xf>
    <xf numFmtId="0" fontId="2" fillId="0" borderId="42" xfId="0" applyFont="1" applyBorder="1" applyAlignment="1">
      <alignment horizontal="center" vertical="center" wrapText="1"/>
    </xf>
    <xf numFmtId="4" fontId="5" fillId="0" borderId="40" xfId="0" applyNumberFormat="1" applyFont="1" applyBorder="1"/>
    <xf numFmtId="4" fontId="5" fillId="0" borderId="43" xfId="0" applyNumberFormat="1" applyFont="1" applyBorder="1"/>
    <xf numFmtId="4" fontId="5" fillId="0" borderId="39" xfId="0" applyNumberFormat="1" applyFont="1" applyBorder="1"/>
    <xf numFmtId="4" fontId="2" fillId="0" borderId="34" xfId="0" applyNumberFormat="1" applyFont="1" applyBorder="1"/>
    <xf numFmtId="4" fontId="5" fillId="6" borderId="16" xfId="0" applyNumberFormat="1" applyFont="1" applyFill="1" applyBorder="1"/>
    <xf numFmtId="4" fontId="5" fillId="6" borderId="44" xfId="0" applyNumberFormat="1" applyFont="1" applyFill="1" applyBorder="1"/>
    <xf numFmtId="2" fontId="5" fillId="6" borderId="45" xfId="0" applyNumberFormat="1" applyFont="1" applyFill="1" applyBorder="1" applyProtection="1">
      <protection locked="0"/>
    </xf>
    <xf numFmtId="4" fontId="5" fillId="4" borderId="46" xfId="0" applyNumberFormat="1" applyFont="1" applyFill="1" applyBorder="1" applyProtection="1">
      <protection locked="0"/>
    </xf>
    <xf numFmtId="4" fontId="5" fillId="0" borderId="46" xfId="0" applyNumberFormat="1" applyFont="1" applyBorder="1"/>
    <xf numFmtId="4" fontId="5" fillId="0" borderId="47" xfId="0" applyNumberFormat="1" applyFont="1" applyBorder="1"/>
    <xf numFmtId="0" fontId="2" fillId="0" borderId="48" xfId="0" applyFont="1" applyBorder="1" applyAlignment="1">
      <alignment horizontal="center" vertical="center" wrapText="1"/>
    </xf>
    <xf numFmtId="4" fontId="5" fillId="6" borderId="14" xfId="0" applyNumberFormat="1" applyFont="1" applyFill="1" applyBorder="1"/>
    <xf numFmtId="4" fontId="5" fillId="6" borderId="25" xfId="0" applyNumberFormat="1" applyFont="1" applyFill="1" applyBorder="1"/>
    <xf numFmtId="4" fontId="5" fillId="6" borderId="3" xfId="0" applyNumberFormat="1" applyFont="1" applyFill="1" applyBorder="1"/>
    <xf numFmtId="4" fontId="5" fillId="6" borderId="24" xfId="0" applyNumberFormat="1" applyFont="1" applyFill="1" applyBorder="1"/>
    <xf numFmtId="165" fontId="2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167" fontId="2" fillId="0" borderId="13" xfId="0" applyNumberFormat="1" applyFont="1" applyBorder="1" applyAlignment="1" applyProtection="1">
      <alignment horizontal="center" vertical="center" wrapText="1"/>
      <protection locked="0"/>
    </xf>
    <xf numFmtId="167" fontId="5" fillId="0" borderId="11" xfId="0" applyNumberFormat="1" applyFont="1" applyBorder="1"/>
    <xf numFmtId="0" fontId="4" fillId="0" borderId="0" xfId="1"/>
    <xf numFmtId="0" fontId="18" fillId="0" borderId="0" xfId="0" applyFont="1"/>
    <xf numFmtId="0" fontId="2" fillId="8" borderId="0" xfId="0" applyFont="1" applyFill="1" applyAlignment="1">
      <alignment horizontal="left"/>
    </xf>
    <xf numFmtId="14" fontId="5" fillId="2" borderId="12" xfId="0" applyNumberFormat="1" applyFont="1" applyFill="1" applyBorder="1" applyAlignment="1">
      <alignment horizontal="center"/>
    </xf>
    <xf numFmtId="14" fontId="5" fillId="2" borderId="7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8" borderId="0" xfId="0" applyFont="1" applyFill="1" applyAlignment="1">
      <alignment horizontal="left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14" fontId="5" fillId="2" borderId="12" xfId="0" applyNumberFormat="1" applyFont="1" applyFill="1" applyBorder="1" applyAlignment="1">
      <alignment horizontal="center"/>
    </xf>
    <xf numFmtId="14" fontId="5" fillId="2" borderId="13" xfId="0" applyNumberFormat="1" applyFont="1" applyFill="1" applyBorder="1" applyAlignment="1">
      <alignment horizontal="center"/>
    </xf>
    <xf numFmtId="14" fontId="5" fillId="2" borderId="7" xfId="0" applyNumberFormat="1" applyFont="1" applyFill="1" applyBorder="1" applyAlignment="1">
      <alignment horizontal="center"/>
    </xf>
    <xf numFmtId="14" fontId="5" fillId="2" borderId="34" xfId="0" applyNumberFormat="1" applyFont="1" applyFill="1" applyBorder="1" applyAlignment="1">
      <alignment horizontal="center"/>
    </xf>
    <xf numFmtId="14" fontId="5" fillId="2" borderId="30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2" xfId="0" applyFont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22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left" vertical="top" wrapText="1"/>
    </xf>
    <xf numFmtId="164" fontId="2" fillId="3" borderId="0" xfId="0" applyNumberFormat="1" applyFont="1" applyFill="1" applyAlignment="1">
      <alignment horizontal="left" vertical="top" wrapText="1"/>
    </xf>
    <xf numFmtId="164" fontId="2" fillId="3" borderId="22" xfId="0" applyNumberFormat="1" applyFont="1" applyFill="1" applyBorder="1" applyAlignment="1">
      <alignment horizontal="left" vertical="top" wrapText="1"/>
    </xf>
    <xf numFmtId="164" fontId="2" fillId="3" borderId="21" xfId="0" applyNumberFormat="1" applyFont="1" applyFill="1" applyBorder="1" applyAlignment="1">
      <alignment horizontal="left" vertical="top" wrapText="1"/>
    </xf>
    <xf numFmtId="164" fontId="2" fillId="3" borderId="10" xfId="0" applyNumberFormat="1" applyFont="1" applyFill="1" applyBorder="1" applyAlignment="1">
      <alignment horizontal="left" vertical="top" wrapText="1"/>
    </xf>
    <xf numFmtId="164" fontId="2" fillId="3" borderId="9" xfId="0" applyNumberFormat="1" applyFont="1" applyFill="1" applyBorder="1" applyAlignment="1">
      <alignment horizontal="left" vertical="top" wrapText="1"/>
    </xf>
    <xf numFmtId="0" fontId="17" fillId="0" borderId="21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6" fillId="0" borderId="10" xfId="1" applyFont="1" applyBorder="1" applyAlignment="1">
      <alignment horizontal="left"/>
    </xf>
    <xf numFmtId="0" fontId="16" fillId="0" borderId="9" xfId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9" borderId="0" xfId="0" applyFont="1" applyFill="1" applyAlignment="1">
      <alignment horizontal="center" vertical="center" textRotation="90"/>
    </xf>
    <xf numFmtId="0" fontId="15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left"/>
    </xf>
    <xf numFmtId="0" fontId="13" fillId="8" borderId="0" xfId="0" applyFont="1" applyFill="1" applyAlignment="1">
      <alignment horizontal="left"/>
    </xf>
    <xf numFmtId="0" fontId="2" fillId="6" borderId="39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24" xfId="0" applyFont="1" applyFill="1" applyBorder="1" applyAlignment="1">
      <alignment horizontal="left"/>
    </xf>
    <xf numFmtId="0" fontId="2" fillId="6" borderId="40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25" xfId="0" applyFont="1" applyFill="1" applyBorder="1" applyAlignment="1">
      <alignment horizontal="left"/>
    </xf>
    <xf numFmtId="0" fontId="2" fillId="8" borderId="41" xfId="0" applyFont="1" applyFill="1" applyBorder="1" applyAlignment="1">
      <alignment horizontal="left"/>
    </xf>
    <xf numFmtId="0" fontId="10" fillId="0" borderId="10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erdie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4"/>
  <sheetViews>
    <sheetView tabSelected="1" zoomScale="69" zoomScaleNormal="69" workbookViewId="0">
      <selection activeCell="P17" sqref="P17:T17"/>
    </sheetView>
  </sheetViews>
  <sheetFormatPr defaultRowHeight="15" x14ac:dyDescent="0.25"/>
  <cols>
    <col min="1" max="1" width="1.42578125" customWidth="1"/>
    <col min="2" max="2" width="20.42578125" bestFit="1" customWidth="1"/>
    <col min="3" max="3" width="6.85546875" customWidth="1"/>
    <col min="4" max="4" width="9.42578125" customWidth="1"/>
    <col min="5" max="5" width="9.140625" customWidth="1"/>
    <col min="6" max="6" width="29.7109375" customWidth="1"/>
    <col min="7" max="7" width="11.7109375" customWidth="1"/>
    <col min="8" max="8" width="11.5703125" customWidth="1"/>
    <col min="9" max="9" width="11.28515625" customWidth="1"/>
    <col min="10" max="10" width="11.7109375" customWidth="1"/>
    <col min="11" max="11" width="11.5703125" customWidth="1"/>
    <col min="12" max="12" width="11.28515625" customWidth="1"/>
    <col min="13" max="13" width="11.7109375" customWidth="1"/>
    <col min="14" max="14" width="10.7109375" customWidth="1"/>
    <col min="15" max="17" width="9.7109375" customWidth="1"/>
    <col min="18" max="18" width="12.28515625" customWidth="1"/>
    <col min="19" max="19" width="30.85546875" customWidth="1"/>
    <col min="20" max="20" width="13.42578125" customWidth="1"/>
    <col min="21" max="21" width="7.42578125" hidden="1" customWidth="1"/>
  </cols>
  <sheetData>
    <row r="1" spans="2:21" x14ac:dyDescent="0.25">
      <c r="U1" s="53"/>
    </row>
    <row r="2" spans="2:21" ht="10.15" customHeight="1" x14ac:dyDescent="0.25">
      <c r="B2" s="154" t="s">
        <v>0</v>
      </c>
      <c r="C2" s="148"/>
      <c r="D2" s="149"/>
      <c r="E2" s="149"/>
      <c r="F2" s="150"/>
      <c r="G2" s="48"/>
      <c r="H2" s="48"/>
      <c r="I2" s="48"/>
      <c r="J2" s="48"/>
      <c r="K2" s="48"/>
      <c r="L2" s="48"/>
      <c r="M2" s="48"/>
      <c r="N2" s="48"/>
      <c r="O2" s="59"/>
      <c r="P2" s="143"/>
      <c r="Q2" s="144"/>
      <c r="R2" s="144"/>
      <c r="S2" s="144"/>
      <c r="T2" s="145"/>
      <c r="U2" s="142"/>
    </row>
    <row r="3" spans="2:21" ht="18" customHeight="1" x14ac:dyDescent="0.25">
      <c r="B3" s="154"/>
      <c r="C3" s="151"/>
      <c r="D3" s="152"/>
      <c r="E3" s="152"/>
      <c r="F3" s="153"/>
      <c r="G3" s="47"/>
      <c r="H3" s="47"/>
      <c r="I3" s="47"/>
      <c r="J3" s="48"/>
      <c r="K3" s="101"/>
      <c r="L3" s="101"/>
      <c r="M3" s="101"/>
      <c r="N3" s="101"/>
      <c r="O3" s="59"/>
      <c r="P3" s="126" t="s">
        <v>1</v>
      </c>
      <c r="Q3" s="127"/>
      <c r="R3" s="127"/>
      <c r="S3" s="127"/>
      <c r="T3" s="128"/>
      <c r="U3" s="142"/>
    </row>
    <row r="4" spans="2:21" ht="17.45" customHeight="1" x14ac:dyDescent="0.25">
      <c r="B4" s="154" t="s">
        <v>2</v>
      </c>
      <c r="C4" s="148"/>
      <c r="D4" s="149"/>
      <c r="E4" s="149"/>
      <c r="F4" s="150"/>
      <c r="G4" s="48"/>
      <c r="H4" s="48"/>
      <c r="I4" s="48"/>
      <c r="J4" s="48"/>
      <c r="K4" s="48"/>
      <c r="L4" s="48"/>
      <c r="M4" s="48"/>
      <c r="N4" s="48"/>
      <c r="O4" s="59"/>
      <c r="P4" s="126" t="s">
        <v>3</v>
      </c>
      <c r="Q4" s="127"/>
      <c r="R4" s="127"/>
      <c r="S4" s="127"/>
      <c r="T4" s="128"/>
      <c r="U4" s="142"/>
    </row>
    <row r="5" spans="2:21" ht="15" customHeight="1" x14ac:dyDescent="0.25">
      <c r="B5" s="154"/>
      <c r="C5" s="151"/>
      <c r="D5" s="152"/>
      <c r="E5" s="152"/>
      <c r="F5" s="153"/>
      <c r="G5" s="47"/>
      <c r="H5" s="47"/>
      <c r="I5" s="48"/>
      <c r="J5" s="48"/>
      <c r="K5" s="48"/>
      <c r="L5" s="48"/>
      <c r="M5" s="48"/>
      <c r="N5" s="49"/>
      <c r="O5" s="60"/>
      <c r="P5" s="126" t="s">
        <v>4</v>
      </c>
      <c r="Q5" s="127"/>
      <c r="R5" s="127"/>
      <c r="S5" s="127"/>
      <c r="T5" s="128"/>
      <c r="U5" s="142"/>
    </row>
    <row r="6" spans="2:21" ht="15.75" x14ac:dyDescent="0.25">
      <c r="B6" s="154" t="s">
        <v>5</v>
      </c>
      <c r="C6" s="148"/>
      <c r="D6" s="149"/>
      <c r="E6" s="149"/>
      <c r="F6" s="150"/>
      <c r="G6" s="47"/>
      <c r="H6" s="47"/>
      <c r="I6" s="48"/>
      <c r="J6" s="48"/>
      <c r="K6" s="48"/>
      <c r="L6" s="48"/>
      <c r="M6" s="48"/>
      <c r="N6" s="50"/>
      <c r="O6" s="61"/>
      <c r="P6" s="126" t="s">
        <v>6</v>
      </c>
      <c r="Q6" s="127"/>
      <c r="R6" s="127"/>
      <c r="S6" s="127"/>
      <c r="T6" s="128"/>
      <c r="U6" s="142"/>
    </row>
    <row r="7" spans="2:21" ht="15" customHeight="1" x14ac:dyDescent="0.25">
      <c r="B7" s="154"/>
      <c r="C7" s="151"/>
      <c r="D7" s="152"/>
      <c r="E7" s="152"/>
      <c r="F7" s="153"/>
      <c r="G7" s="47"/>
      <c r="H7" s="47"/>
      <c r="I7" s="48"/>
      <c r="J7" s="48"/>
      <c r="K7" s="48"/>
      <c r="L7" s="48"/>
      <c r="M7" s="48"/>
      <c r="N7" s="50"/>
      <c r="O7" s="61"/>
      <c r="P7" s="126" t="s">
        <v>7</v>
      </c>
      <c r="Q7" s="127"/>
      <c r="R7" s="127"/>
      <c r="S7" s="127"/>
      <c r="T7" s="128"/>
      <c r="U7" s="142"/>
    </row>
    <row r="8" spans="2:21" ht="15.75" x14ac:dyDescent="0.25">
      <c r="B8" s="154" t="s">
        <v>8</v>
      </c>
      <c r="C8" s="148"/>
      <c r="D8" s="149"/>
      <c r="E8" s="149"/>
      <c r="F8" s="150"/>
      <c r="G8" s="48"/>
      <c r="H8" s="48"/>
      <c r="I8" s="48"/>
      <c r="J8" s="48"/>
      <c r="K8" s="48"/>
      <c r="L8" s="48"/>
      <c r="M8" s="48"/>
      <c r="N8" s="48"/>
      <c r="O8" s="59"/>
      <c r="P8" s="126" t="s">
        <v>9</v>
      </c>
      <c r="Q8" s="127"/>
      <c r="R8" s="127"/>
      <c r="S8" s="127"/>
      <c r="T8" s="128"/>
      <c r="U8" s="142"/>
    </row>
    <row r="9" spans="2:21" ht="15" customHeight="1" x14ac:dyDescent="0.25">
      <c r="B9" s="154"/>
      <c r="C9" s="151"/>
      <c r="D9" s="152"/>
      <c r="E9" s="152"/>
      <c r="F9" s="153"/>
      <c r="G9" s="47"/>
      <c r="H9" s="47"/>
      <c r="I9" s="48"/>
      <c r="J9" s="48"/>
      <c r="K9" s="48"/>
      <c r="L9" s="48"/>
      <c r="M9" s="48"/>
      <c r="N9" s="48"/>
      <c r="O9" s="59"/>
      <c r="P9" s="126" t="s">
        <v>10</v>
      </c>
      <c r="Q9" s="127"/>
      <c r="R9" s="127"/>
      <c r="S9" s="127"/>
      <c r="T9" s="128"/>
      <c r="U9" s="142"/>
    </row>
    <row r="10" spans="2:21" ht="15.6" customHeight="1" x14ac:dyDescent="0.25">
      <c r="B10" s="154" t="s">
        <v>11</v>
      </c>
      <c r="C10" s="148"/>
      <c r="D10" s="149"/>
      <c r="E10" s="149"/>
      <c r="F10" s="150"/>
      <c r="G10" s="48"/>
      <c r="H10" s="48"/>
      <c r="I10" s="48"/>
      <c r="J10" s="48"/>
      <c r="K10" s="48"/>
      <c r="L10" s="48"/>
      <c r="M10" s="48"/>
      <c r="N10" s="48"/>
      <c r="O10" s="59"/>
      <c r="P10" s="126" t="s">
        <v>12</v>
      </c>
      <c r="Q10" s="127"/>
      <c r="R10" s="127"/>
      <c r="S10" s="127"/>
      <c r="T10" s="128"/>
      <c r="U10" s="142"/>
    </row>
    <row r="11" spans="2:21" ht="15" customHeight="1" x14ac:dyDescent="0.25">
      <c r="B11" s="154"/>
      <c r="C11" s="151"/>
      <c r="D11" s="152"/>
      <c r="E11" s="152"/>
      <c r="F11" s="153"/>
      <c r="G11" s="48"/>
      <c r="H11" s="48"/>
      <c r="I11" s="48"/>
      <c r="J11" s="48"/>
      <c r="K11" s="48"/>
      <c r="L11" s="48"/>
      <c r="M11" s="48"/>
      <c r="N11" s="48"/>
      <c r="O11" s="59"/>
      <c r="P11" s="126" t="s">
        <v>13</v>
      </c>
      <c r="Q11" s="127"/>
      <c r="R11" s="127"/>
      <c r="S11" s="127"/>
      <c r="T11" s="128"/>
      <c r="U11" s="142"/>
    </row>
    <row r="12" spans="2:21" ht="17.45" customHeight="1" x14ac:dyDescent="0.25">
      <c r="B12" s="154" t="s">
        <v>14</v>
      </c>
      <c r="C12" s="148"/>
      <c r="D12" s="149"/>
      <c r="E12" s="149"/>
      <c r="F12" s="150"/>
      <c r="G12" s="48"/>
      <c r="H12" s="48"/>
      <c r="I12" s="48"/>
      <c r="J12" s="48"/>
      <c r="K12" s="48"/>
      <c r="L12" s="48"/>
      <c r="M12" s="48"/>
      <c r="N12" s="48"/>
      <c r="O12" s="59"/>
      <c r="P12" s="126" t="s">
        <v>15</v>
      </c>
      <c r="Q12" s="127"/>
      <c r="R12" s="127"/>
      <c r="S12" s="127"/>
      <c r="T12" s="128"/>
      <c r="U12" s="142"/>
    </row>
    <row r="13" spans="2:21" ht="15" customHeight="1" x14ac:dyDescent="0.25">
      <c r="B13" s="154"/>
      <c r="C13" s="151"/>
      <c r="D13" s="152"/>
      <c r="E13" s="152"/>
      <c r="F13" s="153"/>
      <c r="G13" s="47"/>
      <c r="H13" s="47"/>
      <c r="I13" s="47"/>
      <c r="J13" s="47"/>
      <c r="K13" s="47"/>
      <c r="L13" s="51"/>
      <c r="M13" s="48"/>
      <c r="N13" s="48"/>
      <c r="O13" s="59"/>
      <c r="P13" s="126" t="s">
        <v>16</v>
      </c>
      <c r="Q13" s="127"/>
      <c r="R13" s="127"/>
      <c r="S13" s="127"/>
      <c r="T13" s="128"/>
      <c r="U13" s="142"/>
    </row>
    <row r="14" spans="2:21" ht="16.899999999999999" customHeight="1" x14ac:dyDescent="0.3">
      <c r="B14" s="146" t="s">
        <v>17</v>
      </c>
      <c r="C14" s="147"/>
      <c r="D14" s="147"/>
      <c r="E14" s="147"/>
      <c r="F14" s="147"/>
      <c r="G14" s="47"/>
      <c r="H14" s="52"/>
      <c r="I14" s="52"/>
      <c r="J14" s="96"/>
      <c r="K14" s="96"/>
      <c r="L14" s="51"/>
      <c r="M14" s="48"/>
      <c r="N14" s="48"/>
      <c r="O14" s="59"/>
      <c r="P14" s="126" t="s">
        <v>18</v>
      </c>
      <c r="Q14" s="127"/>
      <c r="R14" s="127"/>
      <c r="S14" s="127"/>
      <c r="T14" s="128"/>
      <c r="U14" s="142"/>
    </row>
    <row r="15" spans="2:21" ht="16.149999999999999" customHeight="1" x14ac:dyDescent="0.25">
      <c r="B15" s="118" t="s">
        <v>19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62"/>
      <c r="P15" s="126" t="s">
        <v>68</v>
      </c>
      <c r="Q15" s="127"/>
      <c r="R15" s="127"/>
      <c r="S15" s="127"/>
      <c r="T15" s="128"/>
      <c r="U15" s="142"/>
    </row>
    <row r="16" spans="2:21" ht="16.149999999999999" customHeight="1" x14ac:dyDescent="0.25">
      <c r="B16" s="115" t="s">
        <v>20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  <c r="P16" s="126" t="s">
        <v>21</v>
      </c>
      <c r="Q16" s="127"/>
      <c r="R16" s="127"/>
      <c r="S16" s="127"/>
      <c r="T16" s="128"/>
      <c r="U16" s="142"/>
    </row>
    <row r="17" spans="2:21" ht="16.149999999999999" customHeight="1" x14ac:dyDescent="0.25">
      <c r="B17" s="115" t="s">
        <v>22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  <c r="P17" s="126" t="s">
        <v>69</v>
      </c>
      <c r="Q17" s="127"/>
      <c r="R17" s="127"/>
      <c r="S17" s="127"/>
      <c r="T17" s="128"/>
      <c r="U17" s="142"/>
    </row>
    <row r="18" spans="2:21" ht="16.149999999999999" customHeight="1" x14ac:dyDescent="0.25">
      <c r="B18" s="115" t="s">
        <v>23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  <c r="P18" s="126" t="s">
        <v>24</v>
      </c>
      <c r="Q18" s="127"/>
      <c r="R18" s="127"/>
      <c r="S18" s="127"/>
      <c r="T18" s="128"/>
      <c r="U18" s="142"/>
    </row>
    <row r="19" spans="2:21" ht="25.9" customHeight="1" thickBot="1" x14ac:dyDescent="0.4">
      <c r="B19" s="132" t="s">
        <v>25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4" t="s">
        <v>26</v>
      </c>
      <c r="M19" s="134"/>
      <c r="N19" s="134"/>
      <c r="O19" s="135"/>
      <c r="P19" s="129" t="s">
        <v>27</v>
      </c>
      <c r="Q19" s="130"/>
      <c r="R19" s="130"/>
      <c r="S19" s="130"/>
      <c r="T19" s="131"/>
      <c r="U19" s="142"/>
    </row>
    <row r="20" spans="2:21" ht="4.1500000000000004" customHeight="1" thickBot="1" x14ac:dyDescent="0.3"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1"/>
    </row>
    <row r="21" spans="2:21" s="1" customFormat="1" ht="16.5" thickBot="1" x14ac:dyDescent="0.3">
      <c r="B21" s="99" t="s">
        <v>28</v>
      </c>
      <c r="C21" s="120" t="s">
        <v>29</v>
      </c>
      <c r="D21" s="121"/>
      <c r="E21" s="122"/>
      <c r="F21" s="90" t="s">
        <v>30</v>
      </c>
      <c r="G21" s="120" t="s">
        <v>31</v>
      </c>
      <c r="H21" s="121"/>
      <c r="I21" s="121"/>
      <c r="J21" s="121"/>
      <c r="K21" s="121"/>
      <c r="L21" s="121"/>
      <c r="M21" s="122"/>
      <c r="N21" s="123" t="s">
        <v>32</v>
      </c>
      <c r="O21" s="124"/>
      <c r="P21" s="124"/>
      <c r="Q21" s="125"/>
      <c r="R21" s="136" t="s">
        <v>33</v>
      </c>
      <c r="S21" s="137"/>
      <c r="T21" s="138"/>
      <c r="U21" s="4"/>
    </row>
    <row r="22" spans="2:21" s="2" customFormat="1" ht="79.5" thickBot="1" x14ac:dyDescent="0.3">
      <c r="B22" s="35" t="s">
        <v>34</v>
      </c>
      <c r="C22" s="16" t="s">
        <v>35</v>
      </c>
      <c r="D22" s="16" t="s">
        <v>36</v>
      </c>
      <c r="E22" s="73" t="s">
        <v>37</v>
      </c>
      <c r="F22" s="41" t="s">
        <v>38</v>
      </c>
      <c r="G22" s="84" t="s">
        <v>39</v>
      </c>
      <c r="H22" s="16" t="s">
        <v>40</v>
      </c>
      <c r="I22" s="16" t="s">
        <v>41</v>
      </c>
      <c r="J22" s="16" t="s">
        <v>42</v>
      </c>
      <c r="K22" s="16" t="s">
        <v>43</v>
      </c>
      <c r="L22" s="16" t="s">
        <v>44</v>
      </c>
      <c r="M22" s="36" t="s">
        <v>45</v>
      </c>
      <c r="N22" s="14" t="s">
        <v>46</v>
      </c>
      <c r="O22" s="15" t="s">
        <v>47</v>
      </c>
      <c r="P22" s="15" t="s">
        <v>48</v>
      </c>
      <c r="Q22" s="100" t="s">
        <v>49</v>
      </c>
      <c r="R22" s="40" t="s">
        <v>50</v>
      </c>
      <c r="S22" s="41" t="s">
        <v>51</v>
      </c>
      <c r="T22" s="42" t="s">
        <v>52</v>
      </c>
      <c r="U22" s="5" t="s">
        <v>53</v>
      </c>
    </row>
    <row r="23" spans="2:21" s="2" customFormat="1" ht="16.5" thickBot="1" x14ac:dyDescent="0.3">
      <c r="B23" s="108"/>
      <c r="C23" s="109"/>
      <c r="D23" s="92">
        <v>0.67</v>
      </c>
      <c r="E23" s="33"/>
      <c r="F23" s="32"/>
      <c r="G23" s="109"/>
      <c r="H23" s="109"/>
      <c r="I23" s="109"/>
      <c r="J23" s="109"/>
      <c r="K23" s="109"/>
      <c r="L23" s="89">
        <v>5</v>
      </c>
      <c r="M23" s="34"/>
      <c r="N23" s="33"/>
      <c r="O23" s="33"/>
      <c r="P23" s="33"/>
      <c r="Q23" s="34"/>
      <c r="R23" s="108"/>
      <c r="S23" s="109"/>
      <c r="T23" s="110"/>
      <c r="U23" s="3"/>
    </row>
    <row r="24" spans="2:21" ht="15.75" x14ac:dyDescent="0.25">
      <c r="B24" s="24"/>
      <c r="C24" s="25"/>
      <c r="D24" s="93">
        <f>+$D$23</f>
        <v>0.67</v>
      </c>
      <c r="E24" s="74">
        <f>SUM(C24*D24)</f>
        <v>0</v>
      </c>
      <c r="F24" s="85"/>
      <c r="G24" s="71"/>
      <c r="H24" s="26"/>
      <c r="I24" s="26"/>
      <c r="J24" s="26"/>
      <c r="K24" s="26"/>
      <c r="L24" s="27">
        <f>IF(G24&gt;0,$L$23,0)</f>
        <v>0</v>
      </c>
      <c r="M24" s="28">
        <f>IF(SUM((H24*G24)-I24-J24-K24)&lt;$L$23,L24,SUM((H24*G24)-I24-J24-K24))</f>
        <v>0</v>
      </c>
      <c r="N24" s="86"/>
      <c r="O24" s="29"/>
      <c r="P24" s="30"/>
      <c r="Q24" s="28">
        <f>+O24+P24</f>
        <v>0</v>
      </c>
      <c r="R24" s="45"/>
      <c r="S24" s="43"/>
      <c r="T24" s="31"/>
      <c r="U24" s="44" t="e">
        <f>+O24/N24</f>
        <v>#DIV/0!</v>
      </c>
    </row>
    <row r="25" spans="2:21" ht="15.75" x14ac:dyDescent="0.25">
      <c r="B25" s="24"/>
      <c r="C25" s="7"/>
      <c r="D25" s="93">
        <f t="shared" ref="D25:D57" si="0">+$D$23</f>
        <v>0.67</v>
      </c>
      <c r="E25" s="75">
        <f t="shared" ref="E25:E57" si="1">SUM(C25*D25)</f>
        <v>0</v>
      </c>
      <c r="F25" s="78"/>
      <c r="G25" s="72"/>
      <c r="H25" s="8"/>
      <c r="I25" s="8"/>
      <c r="J25" s="8"/>
      <c r="K25" s="8"/>
      <c r="L25" s="9">
        <f>IF(G25&gt;0,$L$23,0)</f>
        <v>0</v>
      </c>
      <c r="M25" s="12">
        <f>IF(SUM((H25*G25)-I25-J25-K25)&lt;$L$23,L25,SUM((H25*G25)-I25-J25-K25))</f>
        <v>0</v>
      </c>
      <c r="N25" s="87"/>
      <c r="O25" s="10"/>
      <c r="P25" s="11"/>
      <c r="Q25" s="12">
        <f t="shared" ref="Q25:Q57" si="2">+O25+P25</f>
        <v>0</v>
      </c>
      <c r="R25" s="45"/>
      <c r="S25" s="43"/>
      <c r="T25" s="13"/>
      <c r="U25" s="44" t="e">
        <f t="shared" ref="U25:U57" si="3">+O25/N25</f>
        <v>#DIV/0!</v>
      </c>
    </row>
    <row r="26" spans="2:21" ht="15.75" x14ac:dyDescent="0.25">
      <c r="B26" s="24"/>
      <c r="C26" s="7"/>
      <c r="D26" s="93">
        <f t="shared" si="0"/>
        <v>0.67</v>
      </c>
      <c r="E26" s="75">
        <f t="shared" si="1"/>
        <v>0</v>
      </c>
      <c r="F26" s="78"/>
      <c r="G26" s="72"/>
      <c r="H26" s="8"/>
      <c r="I26" s="8"/>
      <c r="J26" s="8"/>
      <c r="K26" s="8"/>
      <c r="L26" s="9">
        <f>IF(G26&gt;0,$L$23,0)</f>
        <v>0</v>
      </c>
      <c r="M26" s="12">
        <f>IF(SUM((H26*G26)-I26-J26-K26)&lt;$L$23,L26,SUM((H26*G26)-I26-J26-K26))</f>
        <v>0</v>
      </c>
      <c r="N26" s="87"/>
      <c r="O26" s="10"/>
      <c r="P26" s="11"/>
      <c r="Q26" s="12">
        <f t="shared" si="2"/>
        <v>0</v>
      </c>
      <c r="R26" s="45"/>
      <c r="S26" s="38"/>
      <c r="T26" s="13"/>
      <c r="U26" s="44" t="e">
        <f t="shared" si="3"/>
        <v>#DIV/0!</v>
      </c>
    </row>
    <row r="27" spans="2:21" ht="15.75" x14ac:dyDescent="0.25">
      <c r="B27" s="24"/>
      <c r="C27" s="7"/>
      <c r="D27" s="93">
        <f t="shared" si="0"/>
        <v>0.67</v>
      </c>
      <c r="E27" s="75">
        <f t="shared" si="1"/>
        <v>0</v>
      </c>
      <c r="F27" s="78"/>
      <c r="G27" s="72"/>
      <c r="H27" s="8"/>
      <c r="I27" s="8"/>
      <c r="J27" s="8"/>
      <c r="K27" s="8"/>
      <c r="L27" s="9">
        <f t="shared" ref="L27:L57" si="4">IF(G27&gt;0,$L$23,0)</f>
        <v>0</v>
      </c>
      <c r="M27" s="12">
        <f t="shared" ref="M27:M57" si="5">IF(SUM((H27*G27)-I27-J27-K27)&lt;$L$23,L27,SUM((H27*G27)-I27-J27-K27))</f>
        <v>0</v>
      </c>
      <c r="N27" s="87"/>
      <c r="O27" s="10"/>
      <c r="P27" s="11"/>
      <c r="Q27" s="12">
        <f t="shared" si="2"/>
        <v>0</v>
      </c>
      <c r="R27" s="45"/>
      <c r="S27" s="38"/>
      <c r="T27" s="13"/>
      <c r="U27" s="44" t="e">
        <f t="shared" si="3"/>
        <v>#DIV/0!</v>
      </c>
    </row>
    <row r="28" spans="2:21" ht="15.75" x14ac:dyDescent="0.25">
      <c r="B28" s="24"/>
      <c r="C28" s="7"/>
      <c r="D28" s="93">
        <f t="shared" si="0"/>
        <v>0.67</v>
      </c>
      <c r="E28" s="75">
        <f t="shared" si="1"/>
        <v>0</v>
      </c>
      <c r="F28" s="78"/>
      <c r="G28" s="72"/>
      <c r="H28" s="8"/>
      <c r="I28" s="8"/>
      <c r="J28" s="8"/>
      <c r="K28" s="8"/>
      <c r="L28" s="9">
        <f t="shared" si="4"/>
        <v>0</v>
      </c>
      <c r="M28" s="12">
        <f t="shared" si="5"/>
        <v>0</v>
      </c>
      <c r="N28" s="87"/>
      <c r="O28" s="10"/>
      <c r="P28" s="11"/>
      <c r="Q28" s="12">
        <f t="shared" si="2"/>
        <v>0</v>
      </c>
      <c r="R28" s="45"/>
      <c r="S28" s="38"/>
      <c r="T28" s="13"/>
      <c r="U28" s="44" t="e">
        <f t="shared" si="3"/>
        <v>#DIV/0!</v>
      </c>
    </row>
    <row r="29" spans="2:21" ht="15.75" x14ac:dyDescent="0.25">
      <c r="B29" s="24"/>
      <c r="C29" s="7"/>
      <c r="D29" s="93">
        <f t="shared" si="0"/>
        <v>0.67</v>
      </c>
      <c r="E29" s="75">
        <f t="shared" si="1"/>
        <v>0</v>
      </c>
      <c r="F29" s="78"/>
      <c r="G29" s="72"/>
      <c r="H29" s="8"/>
      <c r="I29" s="8"/>
      <c r="J29" s="8"/>
      <c r="K29" s="8"/>
      <c r="L29" s="9">
        <f t="shared" si="4"/>
        <v>0</v>
      </c>
      <c r="M29" s="12">
        <f t="shared" si="5"/>
        <v>0</v>
      </c>
      <c r="N29" s="87"/>
      <c r="O29" s="10"/>
      <c r="P29" s="11"/>
      <c r="Q29" s="12">
        <f t="shared" si="2"/>
        <v>0</v>
      </c>
      <c r="R29" s="45"/>
      <c r="S29" s="38"/>
      <c r="T29" s="13"/>
      <c r="U29" s="44" t="e">
        <f t="shared" si="3"/>
        <v>#DIV/0!</v>
      </c>
    </row>
    <row r="30" spans="2:21" ht="15.75" x14ac:dyDescent="0.25">
      <c r="B30" s="24"/>
      <c r="C30" s="7"/>
      <c r="D30" s="93">
        <f t="shared" si="0"/>
        <v>0.67</v>
      </c>
      <c r="E30" s="75">
        <f t="shared" si="1"/>
        <v>0</v>
      </c>
      <c r="F30" s="78"/>
      <c r="G30" s="72"/>
      <c r="H30" s="8"/>
      <c r="I30" s="8"/>
      <c r="J30" s="8"/>
      <c r="K30" s="8"/>
      <c r="L30" s="9">
        <f t="shared" si="4"/>
        <v>0</v>
      </c>
      <c r="M30" s="12">
        <f t="shared" si="5"/>
        <v>0</v>
      </c>
      <c r="N30" s="87"/>
      <c r="O30" s="10"/>
      <c r="P30" s="11"/>
      <c r="Q30" s="12">
        <f t="shared" si="2"/>
        <v>0</v>
      </c>
      <c r="R30" s="45"/>
      <c r="S30" s="38"/>
      <c r="T30" s="13"/>
      <c r="U30" s="44" t="e">
        <f t="shared" si="3"/>
        <v>#DIV/0!</v>
      </c>
    </row>
    <row r="31" spans="2:21" ht="15.75" x14ac:dyDescent="0.25">
      <c r="B31" s="24"/>
      <c r="C31" s="7"/>
      <c r="D31" s="93">
        <f t="shared" si="0"/>
        <v>0.67</v>
      </c>
      <c r="E31" s="75">
        <f t="shared" si="1"/>
        <v>0</v>
      </c>
      <c r="F31" s="78"/>
      <c r="G31" s="72"/>
      <c r="H31" s="8"/>
      <c r="I31" s="8"/>
      <c r="J31" s="8"/>
      <c r="K31" s="8"/>
      <c r="L31" s="9">
        <f t="shared" si="4"/>
        <v>0</v>
      </c>
      <c r="M31" s="12">
        <f>IF(SUM((H31*G31)-I31-J31-K31)&lt;$L$23,L31,SUM((H31*G31)-I31-J31-K31))</f>
        <v>0</v>
      </c>
      <c r="N31" s="87"/>
      <c r="O31" s="10"/>
      <c r="P31" s="11"/>
      <c r="Q31" s="12">
        <f t="shared" si="2"/>
        <v>0</v>
      </c>
      <c r="R31" s="45"/>
      <c r="S31" s="38"/>
      <c r="T31" s="13"/>
      <c r="U31" s="44" t="e">
        <f t="shared" si="3"/>
        <v>#DIV/0!</v>
      </c>
    </row>
    <row r="32" spans="2:21" ht="15.75" x14ac:dyDescent="0.25">
      <c r="B32" s="24"/>
      <c r="C32" s="7"/>
      <c r="D32" s="93">
        <f t="shared" si="0"/>
        <v>0.67</v>
      </c>
      <c r="E32" s="75">
        <f t="shared" si="1"/>
        <v>0</v>
      </c>
      <c r="F32" s="78"/>
      <c r="G32" s="72"/>
      <c r="H32" s="8"/>
      <c r="I32" s="8"/>
      <c r="J32" s="8"/>
      <c r="K32" s="8"/>
      <c r="L32" s="9">
        <f t="shared" si="4"/>
        <v>0</v>
      </c>
      <c r="M32" s="12">
        <f t="shared" si="5"/>
        <v>0</v>
      </c>
      <c r="N32" s="87"/>
      <c r="O32" s="10"/>
      <c r="P32" s="11"/>
      <c r="Q32" s="12">
        <f t="shared" si="2"/>
        <v>0</v>
      </c>
      <c r="R32" s="45"/>
      <c r="S32" s="38"/>
      <c r="T32" s="13"/>
      <c r="U32" s="44" t="e">
        <f t="shared" si="3"/>
        <v>#DIV/0!</v>
      </c>
    </row>
    <row r="33" spans="2:21" ht="15.75" x14ac:dyDescent="0.25">
      <c r="B33" s="24"/>
      <c r="C33" s="7"/>
      <c r="D33" s="93">
        <f t="shared" si="0"/>
        <v>0.67</v>
      </c>
      <c r="E33" s="75">
        <f t="shared" si="1"/>
        <v>0</v>
      </c>
      <c r="F33" s="78"/>
      <c r="G33" s="72"/>
      <c r="H33" s="8"/>
      <c r="I33" s="8"/>
      <c r="J33" s="8"/>
      <c r="K33" s="8"/>
      <c r="L33" s="9">
        <f t="shared" si="4"/>
        <v>0</v>
      </c>
      <c r="M33" s="12">
        <f t="shared" si="5"/>
        <v>0</v>
      </c>
      <c r="N33" s="87"/>
      <c r="O33" s="10"/>
      <c r="P33" s="11"/>
      <c r="Q33" s="12">
        <f t="shared" si="2"/>
        <v>0</v>
      </c>
      <c r="R33" s="45"/>
      <c r="S33" s="38"/>
      <c r="T33" s="13"/>
      <c r="U33" s="44" t="e">
        <f t="shared" si="3"/>
        <v>#DIV/0!</v>
      </c>
    </row>
    <row r="34" spans="2:21" ht="15.75" x14ac:dyDescent="0.25">
      <c r="B34" s="24"/>
      <c r="C34" s="7"/>
      <c r="D34" s="93">
        <f t="shared" si="0"/>
        <v>0.67</v>
      </c>
      <c r="E34" s="75">
        <f t="shared" si="1"/>
        <v>0</v>
      </c>
      <c r="F34" s="78"/>
      <c r="G34" s="72"/>
      <c r="H34" s="8"/>
      <c r="I34" s="8"/>
      <c r="J34" s="8"/>
      <c r="K34" s="8"/>
      <c r="L34" s="9">
        <f t="shared" si="4"/>
        <v>0</v>
      </c>
      <c r="M34" s="12">
        <f t="shared" si="5"/>
        <v>0</v>
      </c>
      <c r="N34" s="87"/>
      <c r="O34" s="10"/>
      <c r="P34" s="11"/>
      <c r="Q34" s="12">
        <f t="shared" si="2"/>
        <v>0</v>
      </c>
      <c r="R34" s="45"/>
      <c r="S34" s="38"/>
      <c r="T34" s="13"/>
      <c r="U34" s="44" t="e">
        <f t="shared" si="3"/>
        <v>#DIV/0!</v>
      </c>
    </row>
    <row r="35" spans="2:21" ht="15.75" x14ac:dyDescent="0.25">
      <c r="B35" s="24"/>
      <c r="C35" s="7"/>
      <c r="D35" s="93">
        <f t="shared" si="0"/>
        <v>0.67</v>
      </c>
      <c r="E35" s="75">
        <f t="shared" si="1"/>
        <v>0</v>
      </c>
      <c r="F35" s="78"/>
      <c r="G35" s="72"/>
      <c r="H35" s="8"/>
      <c r="I35" s="8"/>
      <c r="J35" s="8"/>
      <c r="K35" s="8"/>
      <c r="L35" s="9">
        <f t="shared" si="4"/>
        <v>0</v>
      </c>
      <c r="M35" s="12">
        <f t="shared" si="5"/>
        <v>0</v>
      </c>
      <c r="N35" s="87"/>
      <c r="O35" s="10"/>
      <c r="P35" s="11"/>
      <c r="Q35" s="12">
        <f t="shared" si="2"/>
        <v>0</v>
      </c>
      <c r="R35" s="45"/>
      <c r="S35" s="38"/>
      <c r="T35" s="13"/>
      <c r="U35" s="44" t="e">
        <f t="shared" si="3"/>
        <v>#DIV/0!</v>
      </c>
    </row>
    <row r="36" spans="2:21" ht="15" customHeight="1" x14ac:dyDescent="0.25">
      <c r="B36" s="24"/>
      <c r="C36" s="7"/>
      <c r="D36" s="93">
        <f t="shared" si="0"/>
        <v>0.67</v>
      </c>
      <c r="E36" s="75">
        <f t="shared" si="1"/>
        <v>0</v>
      </c>
      <c r="F36" s="78"/>
      <c r="G36" s="72"/>
      <c r="H36" s="8"/>
      <c r="I36" s="8"/>
      <c r="J36" s="8"/>
      <c r="K36" s="8"/>
      <c r="L36" s="9">
        <f t="shared" si="4"/>
        <v>0</v>
      </c>
      <c r="M36" s="12">
        <f t="shared" si="5"/>
        <v>0</v>
      </c>
      <c r="N36" s="87"/>
      <c r="O36" s="10"/>
      <c r="P36" s="11"/>
      <c r="Q36" s="12">
        <f t="shared" si="2"/>
        <v>0</v>
      </c>
      <c r="R36" s="45"/>
      <c r="S36" s="38"/>
      <c r="T36" s="13"/>
      <c r="U36" s="44" t="e">
        <f t="shared" si="3"/>
        <v>#DIV/0!</v>
      </c>
    </row>
    <row r="37" spans="2:21" ht="15" customHeight="1" x14ac:dyDescent="0.25">
      <c r="B37" s="24"/>
      <c r="C37" s="7"/>
      <c r="D37" s="93">
        <f t="shared" si="0"/>
        <v>0.67</v>
      </c>
      <c r="E37" s="75">
        <f t="shared" si="1"/>
        <v>0</v>
      </c>
      <c r="F37" s="78"/>
      <c r="G37" s="72"/>
      <c r="H37" s="8"/>
      <c r="I37" s="8"/>
      <c r="J37" s="8"/>
      <c r="K37" s="8"/>
      <c r="L37" s="9">
        <f t="shared" si="4"/>
        <v>0</v>
      </c>
      <c r="M37" s="12">
        <f t="shared" si="5"/>
        <v>0</v>
      </c>
      <c r="N37" s="87"/>
      <c r="O37" s="10"/>
      <c r="P37" s="11"/>
      <c r="Q37" s="12">
        <f t="shared" si="2"/>
        <v>0</v>
      </c>
      <c r="R37" s="45"/>
      <c r="S37" s="38"/>
      <c r="T37" s="13"/>
      <c r="U37" s="44" t="e">
        <f t="shared" si="3"/>
        <v>#DIV/0!</v>
      </c>
    </row>
    <row r="38" spans="2:21" ht="15.75" x14ac:dyDescent="0.25">
      <c r="B38" s="24"/>
      <c r="C38" s="7"/>
      <c r="D38" s="93">
        <f t="shared" si="0"/>
        <v>0.67</v>
      </c>
      <c r="E38" s="75">
        <f t="shared" si="1"/>
        <v>0</v>
      </c>
      <c r="F38" s="78"/>
      <c r="G38" s="72"/>
      <c r="H38" s="8"/>
      <c r="I38" s="8"/>
      <c r="J38" s="8"/>
      <c r="K38" s="8"/>
      <c r="L38" s="9">
        <f t="shared" si="4"/>
        <v>0</v>
      </c>
      <c r="M38" s="12">
        <f t="shared" si="5"/>
        <v>0</v>
      </c>
      <c r="N38" s="87"/>
      <c r="O38" s="10"/>
      <c r="P38" s="11"/>
      <c r="Q38" s="12">
        <f t="shared" si="2"/>
        <v>0</v>
      </c>
      <c r="R38" s="45"/>
      <c r="S38" s="38"/>
      <c r="T38" s="13"/>
      <c r="U38" s="44" t="e">
        <f t="shared" si="3"/>
        <v>#DIV/0!</v>
      </c>
    </row>
    <row r="39" spans="2:21" ht="15.75" x14ac:dyDescent="0.25">
      <c r="B39" s="24"/>
      <c r="C39" s="7"/>
      <c r="D39" s="93">
        <f t="shared" si="0"/>
        <v>0.67</v>
      </c>
      <c r="E39" s="75">
        <f t="shared" si="1"/>
        <v>0</v>
      </c>
      <c r="F39" s="78"/>
      <c r="G39" s="72"/>
      <c r="H39" s="8"/>
      <c r="I39" s="8"/>
      <c r="J39" s="8"/>
      <c r="K39" s="8"/>
      <c r="L39" s="9">
        <f t="shared" si="4"/>
        <v>0</v>
      </c>
      <c r="M39" s="12">
        <f t="shared" si="5"/>
        <v>0</v>
      </c>
      <c r="N39" s="87"/>
      <c r="O39" s="10"/>
      <c r="P39" s="11"/>
      <c r="Q39" s="12">
        <f t="shared" si="2"/>
        <v>0</v>
      </c>
      <c r="R39" s="45"/>
      <c r="S39" s="38"/>
      <c r="T39" s="13"/>
      <c r="U39" s="44" t="e">
        <f t="shared" si="3"/>
        <v>#DIV/0!</v>
      </c>
    </row>
    <row r="40" spans="2:21" ht="15.75" x14ac:dyDescent="0.25">
      <c r="B40" s="24"/>
      <c r="C40" s="7"/>
      <c r="D40" s="93">
        <f t="shared" si="0"/>
        <v>0.67</v>
      </c>
      <c r="E40" s="75">
        <f t="shared" si="1"/>
        <v>0</v>
      </c>
      <c r="F40" s="78"/>
      <c r="G40" s="72"/>
      <c r="H40" s="8"/>
      <c r="I40" s="8"/>
      <c r="J40" s="8"/>
      <c r="K40" s="8"/>
      <c r="L40" s="9">
        <f t="shared" si="4"/>
        <v>0</v>
      </c>
      <c r="M40" s="12">
        <f t="shared" si="5"/>
        <v>0</v>
      </c>
      <c r="N40" s="87"/>
      <c r="O40" s="10"/>
      <c r="P40" s="11"/>
      <c r="Q40" s="12">
        <f t="shared" si="2"/>
        <v>0</v>
      </c>
      <c r="R40" s="45"/>
      <c r="S40" s="38"/>
      <c r="T40" s="13"/>
      <c r="U40" s="44" t="e">
        <f t="shared" si="3"/>
        <v>#DIV/0!</v>
      </c>
    </row>
    <row r="41" spans="2:21" ht="15.75" x14ac:dyDescent="0.25">
      <c r="B41" s="24"/>
      <c r="C41" s="7"/>
      <c r="D41" s="93">
        <f t="shared" si="0"/>
        <v>0.67</v>
      </c>
      <c r="E41" s="75">
        <f>SUM(C41*D41)</f>
        <v>0</v>
      </c>
      <c r="F41" s="78"/>
      <c r="G41" s="72"/>
      <c r="H41" s="8"/>
      <c r="I41" s="8"/>
      <c r="J41" s="8"/>
      <c r="K41" s="8"/>
      <c r="L41" s="9">
        <f t="shared" si="4"/>
        <v>0</v>
      </c>
      <c r="M41" s="12">
        <f t="shared" si="5"/>
        <v>0</v>
      </c>
      <c r="N41" s="87"/>
      <c r="O41" s="10"/>
      <c r="P41" s="11"/>
      <c r="Q41" s="12">
        <f t="shared" si="2"/>
        <v>0</v>
      </c>
      <c r="R41" s="45"/>
      <c r="S41" s="38"/>
      <c r="T41" s="13"/>
      <c r="U41" s="44" t="e">
        <f t="shared" si="3"/>
        <v>#DIV/0!</v>
      </c>
    </row>
    <row r="42" spans="2:21" ht="15.75" x14ac:dyDescent="0.25">
      <c r="B42" s="24"/>
      <c r="C42" s="7"/>
      <c r="D42" s="93">
        <f t="shared" si="0"/>
        <v>0.67</v>
      </c>
      <c r="E42" s="75">
        <f t="shared" si="1"/>
        <v>0</v>
      </c>
      <c r="F42" s="78"/>
      <c r="G42" s="72"/>
      <c r="H42" s="8"/>
      <c r="I42" s="8"/>
      <c r="J42" s="8"/>
      <c r="K42" s="8"/>
      <c r="L42" s="9">
        <f>IF(G42&gt;0,$L$23,0)</f>
        <v>0</v>
      </c>
      <c r="M42" s="12">
        <f>IF(SUM((H42*G42)-I42-J42-K42)&lt;$L$23,L42,SUM((H42*G42)-I42-J42-K42))</f>
        <v>0</v>
      </c>
      <c r="N42" s="87"/>
      <c r="O42" s="10"/>
      <c r="P42" s="11"/>
      <c r="Q42" s="12">
        <f t="shared" si="2"/>
        <v>0</v>
      </c>
      <c r="R42" s="45"/>
      <c r="S42" s="38"/>
      <c r="T42" s="13"/>
      <c r="U42" s="44" t="e">
        <f t="shared" si="3"/>
        <v>#DIV/0!</v>
      </c>
    </row>
    <row r="43" spans="2:21" ht="15.75" x14ac:dyDescent="0.25">
      <c r="B43" s="24"/>
      <c r="C43" s="7"/>
      <c r="D43" s="93">
        <f t="shared" si="0"/>
        <v>0.67</v>
      </c>
      <c r="E43" s="75">
        <f t="shared" si="1"/>
        <v>0</v>
      </c>
      <c r="F43" s="78"/>
      <c r="G43" s="72"/>
      <c r="H43" s="8"/>
      <c r="I43" s="8"/>
      <c r="J43" s="8"/>
      <c r="K43" s="8"/>
      <c r="L43" s="9">
        <f t="shared" si="4"/>
        <v>0</v>
      </c>
      <c r="M43" s="12">
        <f t="shared" si="5"/>
        <v>0</v>
      </c>
      <c r="N43" s="87"/>
      <c r="O43" s="10"/>
      <c r="P43" s="11"/>
      <c r="Q43" s="12">
        <f t="shared" si="2"/>
        <v>0</v>
      </c>
      <c r="R43" s="45"/>
      <c r="S43" s="38"/>
      <c r="T43" s="13"/>
      <c r="U43" s="44" t="e">
        <f t="shared" si="3"/>
        <v>#DIV/0!</v>
      </c>
    </row>
    <row r="44" spans="2:21" ht="15.75" x14ac:dyDescent="0.25">
      <c r="B44" s="24"/>
      <c r="C44" s="7"/>
      <c r="D44" s="93">
        <f t="shared" si="0"/>
        <v>0.67</v>
      </c>
      <c r="E44" s="75">
        <f t="shared" si="1"/>
        <v>0</v>
      </c>
      <c r="F44" s="78"/>
      <c r="G44" s="72"/>
      <c r="H44" s="8"/>
      <c r="I44" s="8"/>
      <c r="J44" s="8"/>
      <c r="K44" s="8"/>
      <c r="L44" s="9">
        <f t="shared" si="4"/>
        <v>0</v>
      </c>
      <c r="M44" s="12">
        <f t="shared" si="5"/>
        <v>0</v>
      </c>
      <c r="N44" s="87"/>
      <c r="O44" s="10"/>
      <c r="P44" s="11"/>
      <c r="Q44" s="12">
        <f t="shared" si="2"/>
        <v>0</v>
      </c>
      <c r="R44" s="45"/>
      <c r="S44" s="38"/>
      <c r="T44" s="13"/>
      <c r="U44" s="44" t="e">
        <f t="shared" si="3"/>
        <v>#DIV/0!</v>
      </c>
    </row>
    <row r="45" spans="2:21" ht="15.75" x14ac:dyDescent="0.25">
      <c r="B45" s="24"/>
      <c r="C45" s="7"/>
      <c r="D45" s="93">
        <f t="shared" si="0"/>
        <v>0.67</v>
      </c>
      <c r="E45" s="75">
        <f t="shared" si="1"/>
        <v>0</v>
      </c>
      <c r="F45" s="78"/>
      <c r="G45" s="72"/>
      <c r="H45" s="8"/>
      <c r="I45" s="8"/>
      <c r="J45" s="8"/>
      <c r="K45" s="8"/>
      <c r="L45" s="9">
        <f t="shared" si="4"/>
        <v>0</v>
      </c>
      <c r="M45" s="12">
        <f t="shared" si="5"/>
        <v>0</v>
      </c>
      <c r="N45" s="87"/>
      <c r="O45" s="10"/>
      <c r="P45" s="11"/>
      <c r="Q45" s="12">
        <f t="shared" si="2"/>
        <v>0</v>
      </c>
      <c r="R45" s="45"/>
      <c r="S45" s="38"/>
      <c r="T45" s="13"/>
      <c r="U45" s="44" t="e">
        <f t="shared" si="3"/>
        <v>#DIV/0!</v>
      </c>
    </row>
    <row r="46" spans="2:21" ht="15.75" x14ac:dyDescent="0.25">
      <c r="B46" s="24"/>
      <c r="C46" s="7"/>
      <c r="D46" s="93">
        <f t="shared" si="0"/>
        <v>0.67</v>
      </c>
      <c r="E46" s="75">
        <f t="shared" si="1"/>
        <v>0</v>
      </c>
      <c r="F46" s="78"/>
      <c r="G46" s="72"/>
      <c r="H46" s="8"/>
      <c r="I46" s="8"/>
      <c r="J46" s="8"/>
      <c r="K46" s="8"/>
      <c r="L46" s="9">
        <f t="shared" si="4"/>
        <v>0</v>
      </c>
      <c r="M46" s="12">
        <f t="shared" si="5"/>
        <v>0</v>
      </c>
      <c r="N46" s="87"/>
      <c r="O46" s="10"/>
      <c r="P46" s="11"/>
      <c r="Q46" s="12">
        <f t="shared" si="2"/>
        <v>0</v>
      </c>
      <c r="R46" s="45"/>
      <c r="S46" s="38"/>
      <c r="T46" s="13"/>
      <c r="U46" s="44" t="e">
        <f t="shared" si="3"/>
        <v>#DIV/0!</v>
      </c>
    </row>
    <row r="47" spans="2:21" ht="15.75" x14ac:dyDescent="0.25">
      <c r="B47" s="24"/>
      <c r="C47" s="7"/>
      <c r="D47" s="93">
        <f t="shared" si="0"/>
        <v>0.67</v>
      </c>
      <c r="E47" s="75">
        <f t="shared" si="1"/>
        <v>0</v>
      </c>
      <c r="F47" s="78"/>
      <c r="G47" s="72"/>
      <c r="H47" s="8"/>
      <c r="I47" s="8"/>
      <c r="J47" s="8"/>
      <c r="K47" s="8"/>
      <c r="L47" s="9">
        <f t="shared" si="4"/>
        <v>0</v>
      </c>
      <c r="M47" s="12">
        <f t="shared" si="5"/>
        <v>0</v>
      </c>
      <c r="N47" s="87"/>
      <c r="O47" s="10"/>
      <c r="P47" s="11"/>
      <c r="Q47" s="12">
        <f t="shared" si="2"/>
        <v>0</v>
      </c>
      <c r="R47" s="45"/>
      <c r="S47" s="38"/>
      <c r="T47" s="13"/>
      <c r="U47" s="44" t="e">
        <f t="shared" si="3"/>
        <v>#DIV/0!</v>
      </c>
    </row>
    <row r="48" spans="2:21" ht="15.75" x14ac:dyDescent="0.25">
      <c r="B48" s="24"/>
      <c r="C48" s="7"/>
      <c r="D48" s="93">
        <f t="shared" si="0"/>
        <v>0.67</v>
      </c>
      <c r="E48" s="75">
        <f t="shared" si="1"/>
        <v>0</v>
      </c>
      <c r="F48" s="78"/>
      <c r="G48" s="72"/>
      <c r="H48" s="8"/>
      <c r="I48" s="8"/>
      <c r="J48" s="8"/>
      <c r="K48" s="8"/>
      <c r="L48" s="9">
        <f t="shared" ref="L48:L49" si="6">IF(G48&gt;0,$L$23,0)</f>
        <v>0</v>
      </c>
      <c r="M48" s="12">
        <f t="shared" ref="M48:M49" si="7">IF(SUM((H48*G48)-I48-J48-K48)&lt;$L$23,L48,SUM((H48*G48)-I48-J48-K48))</f>
        <v>0</v>
      </c>
      <c r="N48" s="87"/>
      <c r="O48" s="10"/>
      <c r="P48" s="11"/>
      <c r="Q48" s="12">
        <f t="shared" si="2"/>
        <v>0</v>
      </c>
      <c r="R48" s="45"/>
      <c r="S48" s="38"/>
      <c r="T48" s="13"/>
      <c r="U48" s="44" t="e">
        <f t="shared" si="3"/>
        <v>#DIV/0!</v>
      </c>
    </row>
    <row r="49" spans="2:21" x14ac:dyDescent="0.25">
      <c r="B49" s="24"/>
      <c r="C49" s="7"/>
      <c r="D49" s="93">
        <f t="shared" si="0"/>
        <v>0.67</v>
      </c>
      <c r="E49" s="75">
        <f t="shared" si="1"/>
        <v>0</v>
      </c>
      <c r="F49" s="78"/>
      <c r="G49" s="72"/>
      <c r="H49" s="8"/>
      <c r="I49" s="8"/>
      <c r="J49" s="8"/>
      <c r="K49" s="8"/>
      <c r="L49" s="9">
        <f t="shared" si="6"/>
        <v>0</v>
      </c>
      <c r="M49" s="12">
        <f t="shared" si="7"/>
        <v>0</v>
      </c>
      <c r="N49" s="87"/>
      <c r="O49" s="10"/>
      <c r="P49" s="11"/>
      <c r="Q49" s="12">
        <f t="shared" si="2"/>
        <v>0</v>
      </c>
      <c r="R49" s="45"/>
      <c r="S49" s="38"/>
      <c r="T49" s="13"/>
      <c r="U49" s="44" t="e">
        <f t="shared" si="3"/>
        <v>#DIV/0!</v>
      </c>
    </row>
    <row r="50" spans="2:21" ht="15.75" x14ac:dyDescent="0.25">
      <c r="B50" s="24"/>
      <c r="C50" s="7"/>
      <c r="D50" s="93">
        <f t="shared" si="0"/>
        <v>0.67</v>
      </c>
      <c r="E50" s="75">
        <f t="shared" si="1"/>
        <v>0</v>
      </c>
      <c r="F50" s="78"/>
      <c r="G50" s="72"/>
      <c r="H50" s="8"/>
      <c r="I50" s="8"/>
      <c r="J50" s="8"/>
      <c r="K50" s="8"/>
      <c r="L50" s="9">
        <f t="shared" si="4"/>
        <v>0</v>
      </c>
      <c r="M50" s="12">
        <f t="shared" si="5"/>
        <v>0</v>
      </c>
      <c r="N50" s="87"/>
      <c r="O50" s="10"/>
      <c r="P50" s="11"/>
      <c r="Q50" s="12">
        <f t="shared" si="2"/>
        <v>0</v>
      </c>
      <c r="R50" s="45"/>
      <c r="S50" s="38"/>
      <c r="T50" s="13"/>
      <c r="U50" s="44" t="e">
        <f t="shared" si="3"/>
        <v>#DIV/0!</v>
      </c>
    </row>
    <row r="51" spans="2:21" s="1" customFormat="1" ht="15.75" x14ac:dyDescent="0.25">
      <c r="B51" s="24"/>
      <c r="C51" s="7"/>
      <c r="D51" s="93">
        <f t="shared" si="0"/>
        <v>0.67</v>
      </c>
      <c r="E51" s="75">
        <f t="shared" si="1"/>
        <v>0</v>
      </c>
      <c r="F51" s="78"/>
      <c r="G51" s="72"/>
      <c r="H51" s="8"/>
      <c r="I51" s="8"/>
      <c r="J51" s="8"/>
      <c r="K51" s="8"/>
      <c r="L51" s="9">
        <f t="shared" si="4"/>
        <v>0</v>
      </c>
      <c r="M51" s="12">
        <f t="shared" si="5"/>
        <v>0</v>
      </c>
      <c r="N51" s="87"/>
      <c r="O51" s="10"/>
      <c r="P51" s="11"/>
      <c r="Q51" s="12">
        <f t="shared" si="2"/>
        <v>0</v>
      </c>
      <c r="R51" s="45"/>
      <c r="S51" s="38"/>
      <c r="T51" s="13"/>
      <c r="U51" s="44" t="e">
        <f t="shared" si="3"/>
        <v>#DIV/0!</v>
      </c>
    </row>
    <row r="52" spans="2:21" ht="15" customHeight="1" x14ac:dyDescent="0.25">
      <c r="B52" s="24"/>
      <c r="C52" s="7"/>
      <c r="D52" s="93">
        <f t="shared" si="0"/>
        <v>0.67</v>
      </c>
      <c r="E52" s="75">
        <f t="shared" si="1"/>
        <v>0</v>
      </c>
      <c r="F52" s="78"/>
      <c r="G52" s="72"/>
      <c r="H52" s="8"/>
      <c r="I52" s="8"/>
      <c r="J52" s="8"/>
      <c r="K52" s="8"/>
      <c r="L52" s="9">
        <f t="shared" si="4"/>
        <v>0</v>
      </c>
      <c r="M52" s="12">
        <f t="shared" si="5"/>
        <v>0</v>
      </c>
      <c r="N52" s="87"/>
      <c r="O52" s="10"/>
      <c r="P52" s="11"/>
      <c r="Q52" s="12">
        <f t="shared" si="2"/>
        <v>0</v>
      </c>
      <c r="R52" s="45"/>
      <c r="S52" s="38"/>
      <c r="T52" s="13"/>
      <c r="U52" s="44" t="e">
        <f t="shared" si="3"/>
        <v>#DIV/0!</v>
      </c>
    </row>
    <row r="53" spans="2:21" ht="15" customHeight="1" x14ac:dyDescent="0.25">
      <c r="B53" s="24"/>
      <c r="C53" s="7"/>
      <c r="D53" s="93">
        <f t="shared" si="0"/>
        <v>0.67</v>
      </c>
      <c r="E53" s="75">
        <f t="shared" si="1"/>
        <v>0</v>
      </c>
      <c r="F53" s="78"/>
      <c r="G53" s="72"/>
      <c r="H53" s="8"/>
      <c r="I53" s="8"/>
      <c r="J53" s="8"/>
      <c r="K53" s="8"/>
      <c r="L53" s="9">
        <f t="shared" si="4"/>
        <v>0</v>
      </c>
      <c r="M53" s="12">
        <f t="shared" si="5"/>
        <v>0</v>
      </c>
      <c r="N53" s="87"/>
      <c r="O53" s="10"/>
      <c r="P53" s="11"/>
      <c r="Q53" s="12">
        <f t="shared" si="2"/>
        <v>0</v>
      </c>
      <c r="R53" s="45"/>
      <c r="S53" s="38"/>
      <c r="T53" s="13"/>
      <c r="U53" s="44" t="e">
        <f t="shared" si="3"/>
        <v>#DIV/0!</v>
      </c>
    </row>
    <row r="54" spans="2:21" ht="15" customHeight="1" x14ac:dyDescent="0.25">
      <c r="B54" s="24"/>
      <c r="C54" s="7"/>
      <c r="D54" s="93">
        <f t="shared" si="0"/>
        <v>0.67</v>
      </c>
      <c r="E54" s="75">
        <f t="shared" si="1"/>
        <v>0</v>
      </c>
      <c r="F54" s="78"/>
      <c r="G54" s="72"/>
      <c r="H54" s="8"/>
      <c r="I54" s="8"/>
      <c r="J54" s="8"/>
      <c r="K54" s="8"/>
      <c r="L54" s="9">
        <f t="shared" si="4"/>
        <v>0</v>
      </c>
      <c r="M54" s="12">
        <f t="shared" si="5"/>
        <v>0</v>
      </c>
      <c r="N54" s="87"/>
      <c r="O54" s="10"/>
      <c r="P54" s="11"/>
      <c r="Q54" s="12">
        <f t="shared" si="2"/>
        <v>0</v>
      </c>
      <c r="R54" s="45"/>
      <c r="S54" s="38"/>
      <c r="T54" s="13"/>
      <c r="U54" s="44" t="e">
        <f t="shared" si="3"/>
        <v>#DIV/0!</v>
      </c>
    </row>
    <row r="55" spans="2:21" ht="15" customHeight="1" x14ac:dyDescent="0.25">
      <c r="B55" s="24"/>
      <c r="C55" s="7"/>
      <c r="D55" s="93">
        <f t="shared" si="0"/>
        <v>0.67</v>
      </c>
      <c r="E55" s="75">
        <f t="shared" si="1"/>
        <v>0</v>
      </c>
      <c r="F55" s="78"/>
      <c r="G55" s="72"/>
      <c r="H55" s="8"/>
      <c r="I55" s="8"/>
      <c r="J55" s="8"/>
      <c r="K55" s="8"/>
      <c r="L55" s="9">
        <f t="shared" si="4"/>
        <v>0</v>
      </c>
      <c r="M55" s="12">
        <f t="shared" si="5"/>
        <v>0</v>
      </c>
      <c r="N55" s="87"/>
      <c r="O55" s="10"/>
      <c r="P55" s="11"/>
      <c r="Q55" s="12">
        <f t="shared" si="2"/>
        <v>0</v>
      </c>
      <c r="R55" s="45"/>
      <c r="S55" s="38"/>
      <c r="T55" s="13"/>
      <c r="U55" s="44" t="e">
        <f t="shared" si="3"/>
        <v>#DIV/0!</v>
      </c>
    </row>
    <row r="56" spans="2:21" ht="15" customHeight="1" x14ac:dyDescent="0.25">
      <c r="B56" s="6"/>
      <c r="C56" s="7"/>
      <c r="D56" s="93">
        <f t="shared" si="0"/>
        <v>0.67</v>
      </c>
      <c r="E56" s="75">
        <f t="shared" si="1"/>
        <v>0</v>
      </c>
      <c r="F56" s="78"/>
      <c r="G56" s="72"/>
      <c r="H56" s="8"/>
      <c r="I56" s="8"/>
      <c r="J56" s="8"/>
      <c r="K56" s="8"/>
      <c r="L56" s="9">
        <f t="shared" si="4"/>
        <v>0</v>
      </c>
      <c r="M56" s="12">
        <f t="shared" si="5"/>
        <v>0</v>
      </c>
      <c r="N56" s="87"/>
      <c r="O56" s="10"/>
      <c r="P56" s="11"/>
      <c r="Q56" s="12">
        <f t="shared" si="2"/>
        <v>0</v>
      </c>
      <c r="R56" s="45"/>
      <c r="S56" s="38"/>
      <c r="T56" s="13"/>
      <c r="U56" s="44" t="e">
        <f t="shared" si="3"/>
        <v>#DIV/0!</v>
      </c>
    </row>
    <row r="57" spans="2:21" ht="16.5" thickBot="1" x14ac:dyDescent="0.3">
      <c r="B57" s="21"/>
      <c r="C57" s="22"/>
      <c r="D57" s="93">
        <f t="shared" si="0"/>
        <v>0.67</v>
      </c>
      <c r="E57" s="76">
        <f t="shared" si="1"/>
        <v>0</v>
      </c>
      <c r="F57" s="79"/>
      <c r="G57" s="80"/>
      <c r="H57" s="81"/>
      <c r="I57" s="81"/>
      <c r="J57" s="81"/>
      <c r="K57" s="81"/>
      <c r="L57" s="82">
        <f t="shared" si="4"/>
        <v>0</v>
      </c>
      <c r="M57" s="83">
        <f t="shared" si="5"/>
        <v>0</v>
      </c>
      <c r="N57" s="88"/>
      <c r="O57" s="17"/>
      <c r="P57" s="18"/>
      <c r="Q57" s="19">
        <f t="shared" si="2"/>
        <v>0</v>
      </c>
      <c r="R57" s="46"/>
      <c r="S57" s="39"/>
      <c r="T57" s="20"/>
      <c r="U57" s="44" t="e">
        <f t="shared" si="3"/>
        <v>#DIV/0!</v>
      </c>
    </row>
    <row r="58" spans="2:21" ht="16.5" thickBot="1" x14ac:dyDescent="0.3">
      <c r="B58" s="23" t="s">
        <v>54</v>
      </c>
      <c r="C58" s="111"/>
      <c r="D58" s="112"/>
      <c r="E58" s="77">
        <f>SUM(E24:E57)</f>
        <v>0</v>
      </c>
      <c r="F58" s="97"/>
      <c r="G58" s="109"/>
      <c r="H58" s="109"/>
      <c r="I58" s="109"/>
      <c r="J58" s="109"/>
      <c r="K58" s="109"/>
      <c r="L58" s="110"/>
      <c r="M58" s="55">
        <f>SUM(M24:M57)</f>
        <v>0</v>
      </c>
      <c r="N58" s="37"/>
      <c r="O58" s="57">
        <f>SUM(O24:O57)</f>
        <v>0</v>
      </c>
      <c r="P58" s="58">
        <f>SUM(P24:P57)</f>
        <v>0</v>
      </c>
      <c r="Q58" s="56">
        <f>SUM(Q24:Q57)</f>
        <v>0</v>
      </c>
      <c r="R58" s="97"/>
      <c r="S58" s="98"/>
      <c r="T58" s="55">
        <f>SUM(T24:T57)</f>
        <v>0</v>
      </c>
    </row>
    <row r="59" spans="2:21" ht="15.75" thickBot="1" x14ac:dyDescent="0.3"/>
    <row r="60" spans="2:21" ht="16.5" thickBot="1" x14ac:dyDescent="0.3">
      <c r="P60" s="113" t="s">
        <v>55</v>
      </c>
      <c r="Q60" s="113"/>
      <c r="R60" s="113"/>
      <c r="S60" s="114"/>
      <c r="T60" s="54">
        <f>+E58+M58+Q58+T58</f>
        <v>0</v>
      </c>
    </row>
    <row r="61" spans="2:21" ht="16.5" thickBot="1" x14ac:dyDescent="0.3">
      <c r="B61" s="91" t="s">
        <v>56</v>
      </c>
    </row>
    <row r="62" spans="2:21" ht="18" customHeight="1" x14ac:dyDescent="0.25">
      <c r="B62" s="10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4"/>
    </row>
    <row r="63" spans="2:21" ht="18" customHeight="1" thickBot="1" x14ac:dyDescent="0.3">
      <c r="B63" s="105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7"/>
    </row>
    <row r="64" spans="2:21" ht="14.45" customHeight="1" x14ac:dyDescent="0.25"/>
  </sheetData>
  <sheetProtection selectLockedCells="1"/>
  <mergeCells count="51">
    <mergeCell ref="B14:F14"/>
    <mergeCell ref="C12:F13"/>
    <mergeCell ref="C2:F3"/>
    <mergeCell ref="C4:F5"/>
    <mergeCell ref="C6:F7"/>
    <mergeCell ref="C8:F9"/>
    <mergeCell ref="C10:F11"/>
    <mergeCell ref="B12:B13"/>
    <mergeCell ref="B2:B3"/>
    <mergeCell ref="B4:B5"/>
    <mergeCell ref="B6:B7"/>
    <mergeCell ref="B8:B9"/>
    <mergeCell ref="B10:B11"/>
    <mergeCell ref="U2:U19"/>
    <mergeCell ref="P12:T12"/>
    <mergeCell ref="P13:T13"/>
    <mergeCell ref="P14:T14"/>
    <mergeCell ref="P16:T16"/>
    <mergeCell ref="P15:T15"/>
    <mergeCell ref="P8:T8"/>
    <mergeCell ref="P9:T9"/>
    <mergeCell ref="P4:T4"/>
    <mergeCell ref="P10:T10"/>
    <mergeCell ref="P11:T11"/>
    <mergeCell ref="P5:T5"/>
    <mergeCell ref="P6:T6"/>
    <mergeCell ref="P7:T7"/>
    <mergeCell ref="P2:T2"/>
    <mergeCell ref="P3:T3"/>
    <mergeCell ref="P19:T19"/>
    <mergeCell ref="B17:O17"/>
    <mergeCell ref="B19:K19"/>
    <mergeCell ref="L19:O19"/>
    <mergeCell ref="R21:T21"/>
    <mergeCell ref="B20:T20"/>
    <mergeCell ref="K3:N3"/>
    <mergeCell ref="B62:T63"/>
    <mergeCell ref="B23:C23"/>
    <mergeCell ref="G23:K23"/>
    <mergeCell ref="R23:T23"/>
    <mergeCell ref="C58:D58"/>
    <mergeCell ref="G58:L58"/>
    <mergeCell ref="P60:S60"/>
    <mergeCell ref="B16:O16"/>
    <mergeCell ref="B18:O18"/>
    <mergeCell ref="B15:N15"/>
    <mergeCell ref="G21:M21"/>
    <mergeCell ref="N21:Q21"/>
    <mergeCell ref="C21:E21"/>
    <mergeCell ref="P17:T17"/>
    <mergeCell ref="P18:T18"/>
  </mergeCells>
  <hyperlinks>
    <hyperlink ref="L19" r:id="rId1" xr:uid="{00000000-0004-0000-0000-000000000000}"/>
  </hyperlinks>
  <printOptions horizontalCentered="1"/>
  <pageMargins left="0" right="0" top="0.5" bottom="0" header="0.3" footer="0.3"/>
  <pageSetup scale="52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'2025 M&amp;IE Rates'!$B$6:$F$6</xm:f>
          </x14:formula1>
          <xm:sqref>K24:K57</xm:sqref>
        </x14:dataValidation>
        <x14:dataValidation type="list" allowBlank="1" showInputMessage="1" showErrorMessage="1" xr:uid="{00000000-0002-0000-0000-000001000000}">
          <x14:formula1>
            <xm:f>'2025 M&amp;IE Rates'!$B$5:$F$5</xm:f>
          </x14:formula1>
          <xm:sqref>J24:J57</xm:sqref>
        </x14:dataValidation>
        <x14:dataValidation type="list" allowBlank="1" showInputMessage="1" showErrorMessage="1" xr:uid="{00000000-0002-0000-0000-000002000000}">
          <x14:formula1>
            <xm:f>'2025 M&amp;IE Rates'!$B$4:$F$4</xm:f>
          </x14:formula1>
          <xm:sqref>I24:I57</xm:sqref>
        </x14:dataValidation>
        <x14:dataValidation type="list" allowBlank="1" showInputMessage="1" showErrorMessage="1" xr:uid="{00000000-0002-0000-0000-000003000000}">
          <x14:formula1>
            <xm:f>'2025 M&amp;IE Rates'!$B$3:$F$3</xm:f>
          </x14:formula1>
          <xm:sqref>H24:H57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5"/>
  <sheetViews>
    <sheetView workbookViewId="0">
      <selection activeCell="D20" sqref="D20"/>
    </sheetView>
  </sheetViews>
  <sheetFormatPr defaultRowHeight="15" x14ac:dyDescent="0.25"/>
  <cols>
    <col min="1" max="1" width="30.140625" customWidth="1"/>
  </cols>
  <sheetData>
    <row r="2" spans="1:6" ht="19.5" thickBot="1" x14ac:dyDescent="0.3">
      <c r="A2" s="155" t="s">
        <v>57</v>
      </c>
      <c r="B2" s="155"/>
      <c r="C2" s="155"/>
      <c r="D2" s="155"/>
      <c r="E2" s="63"/>
      <c r="F2" s="63"/>
    </row>
    <row r="3" spans="1:6" ht="15.75" thickBot="1" x14ac:dyDescent="0.3">
      <c r="A3" s="64" t="s">
        <v>58</v>
      </c>
      <c r="B3" s="65">
        <v>68</v>
      </c>
      <c r="C3" s="65">
        <v>74</v>
      </c>
      <c r="D3" s="65">
        <v>80</v>
      </c>
      <c r="E3" s="65">
        <v>86</v>
      </c>
      <c r="F3" s="65">
        <v>92</v>
      </c>
    </row>
    <row r="4" spans="1:6" ht="15.75" thickBot="1" x14ac:dyDescent="0.3">
      <c r="A4" s="66" t="s">
        <v>59</v>
      </c>
      <c r="B4" s="67">
        <v>16</v>
      </c>
      <c r="C4" s="67">
        <v>18</v>
      </c>
      <c r="D4" s="67">
        <v>20</v>
      </c>
      <c r="E4" s="67">
        <v>22</v>
      </c>
      <c r="F4" s="67">
        <v>23</v>
      </c>
    </row>
    <row r="5" spans="1:6" ht="15.75" thickBot="1" x14ac:dyDescent="0.3">
      <c r="A5" s="66" t="s">
        <v>60</v>
      </c>
      <c r="B5" s="67">
        <v>19</v>
      </c>
      <c r="C5" s="67">
        <v>20</v>
      </c>
      <c r="D5" s="67">
        <v>22</v>
      </c>
      <c r="E5" s="67">
        <v>23</v>
      </c>
      <c r="F5" s="67">
        <v>26</v>
      </c>
    </row>
    <row r="6" spans="1:6" ht="15.75" thickBot="1" x14ac:dyDescent="0.3">
      <c r="A6" s="66" t="s">
        <v>61</v>
      </c>
      <c r="B6" s="67">
        <v>28</v>
      </c>
      <c r="C6" s="67">
        <v>31</v>
      </c>
      <c r="D6" s="67">
        <v>33</v>
      </c>
      <c r="E6" s="67">
        <v>36</v>
      </c>
      <c r="F6" s="67">
        <v>38</v>
      </c>
    </row>
    <row r="7" spans="1:6" ht="15.75" thickBot="1" x14ac:dyDescent="0.3">
      <c r="A7" s="66" t="s">
        <v>62</v>
      </c>
      <c r="B7" s="67">
        <v>5</v>
      </c>
      <c r="C7" s="67">
        <v>5</v>
      </c>
      <c r="D7" s="67">
        <v>5</v>
      </c>
      <c r="E7" s="67">
        <v>5</v>
      </c>
      <c r="F7" s="67">
        <v>5</v>
      </c>
    </row>
    <row r="8" spans="1:6" ht="15.75" thickBot="1" x14ac:dyDescent="0.3">
      <c r="A8" s="68" t="s">
        <v>63</v>
      </c>
      <c r="B8" s="69">
        <f>B3*0.75</f>
        <v>51</v>
      </c>
      <c r="C8" s="70">
        <f t="shared" ref="C8:F8" si="0">C3*0.75</f>
        <v>55.5</v>
      </c>
      <c r="D8" s="70">
        <f t="shared" si="0"/>
        <v>60</v>
      </c>
      <c r="E8" s="70">
        <f t="shared" si="0"/>
        <v>64.5</v>
      </c>
      <c r="F8" s="70">
        <f t="shared" si="0"/>
        <v>69</v>
      </c>
    </row>
    <row r="11" spans="1:6" x14ac:dyDescent="0.25">
      <c r="A11" s="95" t="s">
        <v>64</v>
      </c>
      <c r="B11" s="95"/>
    </row>
    <row r="12" spans="1:6" x14ac:dyDescent="0.25">
      <c r="A12" s="95" t="s">
        <v>65</v>
      </c>
      <c r="B12" s="95"/>
    </row>
    <row r="14" spans="1:6" x14ac:dyDescent="0.25">
      <c r="A14" s="95" t="s">
        <v>66</v>
      </c>
    </row>
    <row r="15" spans="1:6" x14ac:dyDescent="0.25">
      <c r="A15" s="94" t="s">
        <v>67</v>
      </c>
    </row>
  </sheetData>
  <mergeCells count="1">
    <mergeCell ref="A2:D2"/>
  </mergeCells>
  <hyperlinks>
    <hyperlink ref="A15" r:id="rId1" display="https://www.gsa.gov/travel/plan-book/per-diem-rates" xr:uid="{A48F1786-C40F-4114-9CCB-216AAEAAE399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 Travel Worksheet</vt:lpstr>
      <vt:lpstr>2025 M&amp;IE Rates</vt:lpstr>
      <vt:lpstr>'2025 Travel Worksheet'!Print_Area</vt:lpstr>
    </vt:vector>
  </TitlesOfParts>
  <Manager/>
  <Company>Bureau of Land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bdeberg</dc:creator>
  <cp:keywords/>
  <dc:description/>
  <cp:lastModifiedBy>Porter, Leslie - FS, WY</cp:lastModifiedBy>
  <cp:revision/>
  <dcterms:created xsi:type="dcterms:W3CDTF">2011-04-06T21:34:18Z</dcterms:created>
  <dcterms:modified xsi:type="dcterms:W3CDTF">2025-02-19T16:56:51Z</dcterms:modified>
  <cp:category/>
  <cp:contentStatus/>
</cp:coreProperties>
</file>