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queryTables/queryTable2.xml" ContentType="application/vnd.openxmlformats-officedocument.spreadsheetml.queryTab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queryTables/queryTable3.xml" ContentType="application/vnd.openxmlformats-officedocument.spreadsheetml.queryTable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m.doi.net\dfs\id\bd\users\mrich\Desktop\"/>
    </mc:Choice>
  </mc:AlternateContent>
  <xr:revisionPtr revIDLastSave="0" documentId="13_ncr:1_{3D0BA6FB-55BE-4DAC-B9BD-E0C85D620C9C}" xr6:coauthVersionLast="47" xr6:coauthVersionMax="47" xr10:uidLastSave="{00000000-0000-0000-0000-000000000000}"/>
  <bookViews>
    <workbookView xWindow="3165" yWindow="1635" windowWidth="24120" windowHeight="13260" tabRatio="802" activeTab="4" xr2:uid="{00000000-000D-0000-FFFF-FFFF00000000}"/>
  </bookViews>
  <sheets>
    <sheet name="PREPARED LVL" sheetId="8" r:id="rId1"/>
    <sheet name="BoiseMountainsFDRA" sheetId="9" r:id="rId2"/>
    <sheet name="SnakeRiver&amp;Foothills" sheetId="10" r:id="rId3"/>
    <sheet name="OwyheeCanyonlands" sheetId="11" r:id="rId4"/>
    <sheet name="BOI16" sheetId="1" r:id="rId5"/>
    <sheet name="SNRV16" sheetId="3" r:id="rId6"/>
    <sheet name="OWY16" sheetId="5" r:id="rId7"/>
  </sheets>
  <definedNames>
    <definedName name="_xlnm._FilterDatabase" localSheetId="0" hidden="1">'PREPARED LVL'!$A$3:$J$495</definedName>
    <definedName name="_xlnm._FilterDatabase" localSheetId="2" hidden="1">'SnakeRiver&amp;Foothills'!$A$2:$G$144</definedName>
    <definedName name="_xlnm._FilterDatabase" localSheetId="5" hidden="1">SNRV16!$H$1:$H$166</definedName>
    <definedName name="BOIMTN_Text" localSheetId="1">BoiseMountainsFDRA!#REF!</definedName>
    <definedName name="Boise_Mtns_ERC" localSheetId="1">BoiseMountainsFDRA!$A$3:$C$144</definedName>
    <definedName name="Owyhee_Canyonlands_BI" localSheetId="3">OwyheeCanyonlands!$A$3:$C$163</definedName>
    <definedName name="OWYHEE_Text" localSheetId="3">OwyheeCanyonlands!#REF!</definedName>
    <definedName name="Snake_Foothills_BI" localSheetId="2">'SnakeRiver&amp;Foothills'!$A$3:$C$162</definedName>
    <definedName name="SNRVR_Text" localSheetId="2">'SnakeRiver&amp;Foothills'!#REF!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9" i="5" l="1"/>
  <c r="H178" i="5"/>
  <c r="H177" i="5"/>
  <c r="H176" i="5"/>
  <c r="H175" i="5"/>
  <c r="H174" i="5"/>
  <c r="H173" i="5"/>
  <c r="H172" i="5"/>
  <c r="H171" i="5"/>
  <c r="H170" i="5"/>
  <c r="H169" i="5"/>
  <c r="H168" i="5"/>
  <c r="H167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N56" i="8"/>
  <c r="O4" i="8"/>
  <c r="O8" i="8"/>
  <c r="O7" i="8"/>
  <c r="O5" i="8"/>
  <c r="O60" i="8"/>
  <c r="P60" i="8"/>
  <c r="O59" i="8"/>
  <c r="P59" i="8"/>
  <c r="O58" i="8"/>
  <c r="P58" i="8"/>
  <c r="O57" i="8"/>
  <c r="P57" i="8"/>
  <c r="P56" i="8"/>
  <c r="O56" i="8"/>
  <c r="N60" i="8"/>
  <c r="N59" i="8"/>
  <c r="N58" i="8"/>
  <c r="N57" i="8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68" i="9"/>
  <c r="G169" i="9"/>
  <c r="G170" i="9"/>
  <c r="G171" i="9"/>
  <c r="G172" i="9"/>
  <c r="G173" i="9"/>
  <c r="G174" i="9"/>
  <c r="G175" i="9"/>
  <c r="G176" i="9"/>
  <c r="G177" i="9"/>
  <c r="G178" i="9"/>
  <c r="G179" i="9"/>
  <c r="G167" i="9"/>
  <c r="E534" i="8"/>
  <c r="F534" i="8"/>
  <c r="G534" i="8"/>
  <c r="H534" i="8"/>
  <c r="D534" i="8"/>
  <c r="C534" i="8"/>
  <c r="E533" i="8"/>
  <c r="F533" i="8"/>
  <c r="G533" i="8"/>
  <c r="H533" i="8"/>
  <c r="D533" i="8"/>
  <c r="C533" i="8"/>
  <c r="H532" i="8"/>
  <c r="I532" i="8" s="1"/>
  <c r="G532" i="8"/>
  <c r="F532" i="8"/>
  <c r="E532" i="8"/>
  <c r="D532" i="8"/>
  <c r="C532" i="8"/>
  <c r="C521" i="8"/>
  <c r="D521" i="8"/>
  <c r="E521" i="8"/>
  <c r="F521" i="8"/>
  <c r="G521" i="8"/>
  <c r="H521" i="8"/>
  <c r="C496" i="8"/>
  <c r="D496" i="8"/>
  <c r="E496" i="8"/>
  <c r="F496" i="8"/>
  <c r="G496" i="8"/>
  <c r="H496" i="8"/>
  <c r="C499" i="8"/>
  <c r="D499" i="8"/>
  <c r="E499" i="8"/>
  <c r="F499" i="8"/>
  <c r="G499" i="8"/>
  <c r="H499" i="8"/>
  <c r="C502" i="8"/>
  <c r="D502" i="8"/>
  <c r="E502" i="8"/>
  <c r="F502" i="8"/>
  <c r="G502" i="8"/>
  <c r="H502" i="8"/>
  <c r="C505" i="8"/>
  <c r="D505" i="8"/>
  <c r="E505" i="8"/>
  <c r="F505" i="8"/>
  <c r="G505" i="8"/>
  <c r="H505" i="8"/>
  <c r="C508" i="8"/>
  <c r="D508" i="8"/>
  <c r="E508" i="8"/>
  <c r="F508" i="8"/>
  <c r="G508" i="8"/>
  <c r="H508" i="8"/>
  <c r="C511" i="8"/>
  <c r="D511" i="8"/>
  <c r="E511" i="8"/>
  <c r="F511" i="8"/>
  <c r="G511" i="8"/>
  <c r="H511" i="8"/>
  <c r="C514" i="8"/>
  <c r="D514" i="8"/>
  <c r="E514" i="8"/>
  <c r="F514" i="8"/>
  <c r="G514" i="8"/>
  <c r="H514" i="8"/>
  <c r="C517" i="8"/>
  <c r="D517" i="8"/>
  <c r="E517" i="8"/>
  <c r="F517" i="8"/>
  <c r="G517" i="8"/>
  <c r="H517" i="8"/>
  <c r="C520" i="8"/>
  <c r="D520" i="8"/>
  <c r="E520" i="8"/>
  <c r="F520" i="8"/>
  <c r="G520" i="8"/>
  <c r="H520" i="8"/>
  <c r="C523" i="8"/>
  <c r="D523" i="8"/>
  <c r="E523" i="8"/>
  <c r="F523" i="8"/>
  <c r="G523" i="8"/>
  <c r="H523" i="8"/>
  <c r="C526" i="8"/>
  <c r="D526" i="8"/>
  <c r="E526" i="8"/>
  <c r="F526" i="8"/>
  <c r="G526" i="8"/>
  <c r="H526" i="8"/>
  <c r="C529" i="8"/>
  <c r="D529" i="8"/>
  <c r="E529" i="8"/>
  <c r="F529" i="8"/>
  <c r="G529" i="8"/>
  <c r="H529" i="8"/>
  <c r="C501" i="8"/>
  <c r="D501" i="8"/>
  <c r="E501" i="8"/>
  <c r="F501" i="8"/>
  <c r="G501" i="8"/>
  <c r="H501" i="8"/>
  <c r="C504" i="8"/>
  <c r="D504" i="8"/>
  <c r="E504" i="8"/>
  <c r="F504" i="8"/>
  <c r="G504" i="8"/>
  <c r="H504" i="8"/>
  <c r="C507" i="8"/>
  <c r="D507" i="8"/>
  <c r="E507" i="8"/>
  <c r="F507" i="8"/>
  <c r="G507" i="8"/>
  <c r="H507" i="8"/>
  <c r="C510" i="8"/>
  <c r="D510" i="8"/>
  <c r="E510" i="8"/>
  <c r="F510" i="8"/>
  <c r="G510" i="8"/>
  <c r="H510" i="8"/>
  <c r="C513" i="8"/>
  <c r="D513" i="8"/>
  <c r="E513" i="8"/>
  <c r="F513" i="8"/>
  <c r="G513" i="8"/>
  <c r="H513" i="8"/>
  <c r="C516" i="8"/>
  <c r="D516" i="8"/>
  <c r="E516" i="8"/>
  <c r="F516" i="8"/>
  <c r="G516" i="8"/>
  <c r="H516" i="8"/>
  <c r="C519" i="8"/>
  <c r="D519" i="8"/>
  <c r="E519" i="8"/>
  <c r="F519" i="8"/>
  <c r="G519" i="8"/>
  <c r="H519" i="8"/>
  <c r="C522" i="8"/>
  <c r="D522" i="8"/>
  <c r="E522" i="8"/>
  <c r="F522" i="8"/>
  <c r="G522" i="8"/>
  <c r="H522" i="8"/>
  <c r="C525" i="8"/>
  <c r="D525" i="8"/>
  <c r="E525" i="8"/>
  <c r="F525" i="8"/>
  <c r="G525" i="8"/>
  <c r="H525" i="8"/>
  <c r="C528" i="8"/>
  <c r="D528" i="8"/>
  <c r="E528" i="8"/>
  <c r="F528" i="8"/>
  <c r="G528" i="8"/>
  <c r="H528" i="8"/>
  <c r="C531" i="8"/>
  <c r="D531" i="8"/>
  <c r="E531" i="8"/>
  <c r="F531" i="8"/>
  <c r="G531" i="8"/>
  <c r="H531" i="8"/>
  <c r="E498" i="8"/>
  <c r="F498" i="8"/>
  <c r="G498" i="8"/>
  <c r="H498" i="8"/>
  <c r="D498" i="8"/>
  <c r="C498" i="8"/>
  <c r="D500" i="8"/>
  <c r="E500" i="8"/>
  <c r="F500" i="8"/>
  <c r="G500" i="8"/>
  <c r="H500" i="8"/>
  <c r="D503" i="8"/>
  <c r="E503" i="8"/>
  <c r="F503" i="8"/>
  <c r="G503" i="8"/>
  <c r="H503" i="8"/>
  <c r="D506" i="8"/>
  <c r="E506" i="8"/>
  <c r="F506" i="8"/>
  <c r="G506" i="8"/>
  <c r="H506" i="8"/>
  <c r="D509" i="8"/>
  <c r="E509" i="8"/>
  <c r="F509" i="8"/>
  <c r="G509" i="8"/>
  <c r="H509" i="8"/>
  <c r="D512" i="8"/>
  <c r="E512" i="8"/>
  <c r="F512" i="8"/>
  <c r="G512" i="8"/>
  <c r="H512" i="8"/>
  <c r="D515" i="8"/>
  <c r="E515" i="8"/>
  <c r="F515" i="8"/>
  <c r="G515" i="8"/>
  <c r="H515" i="8"/>
  <c r="D518" i="8"/>
  <c r="E518" i="8"/>
  <c r="F518" i="8"/>
  <c r="G518" i="8"/>
  <c r="H518" i="8"/>
  <c r="D524" i="8"/>
  <c r="E524" i="8"/>
  <c r="F524" i="8"/>
  <c r="G524" i="8"/>
  <c r="H524" i="8"/>
  <c r="D527" i="8"/>
  <c r="E527" i="8"/>
  <c r="F527" i="8"/>
  <c r="G527" i="8"/>
  <c r="H527" i="8"/>
  <c r="D530" i="8"/>
  <c r="E530" i="8"/>
  <c r="F530" i="8"/>
  <c r="G530" i="8"/>
  <c r="H530" i="8"/>
  <c r="E497" i="8"/>
  <c r="F497" i="8"/>
  <c r="G497" i="8"/>
  <c r="H497" i="8"/>
  <c r="D497" i="8"/>
  <c r="C500" i="8"/>
  <c r="C503" i="8"/>
  <c r="C506" i="8"/>
  <c r="C509" i="8"/>
  <c r="C512" i="8"/>
  <c r="C515" i="8"/>
  <c r="C518" i="8"/>
  <c r="C524" i="8"/>
  <c r="C527" i="8"/>
  <c r="C530" i="8"/>
  <c r="C497" i="8"/>
  <c r="D139" i="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3" i="9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3" i="1"/>
  <c r="G50" i="3"/>
  <c r="H50" i="3"/>
  <c r="I526" i="8" l="1"/>
  <c r="I529" i="8"/>
  <c r="I523" i="8"/>
  <c r="I520" i="8"/>
  <c r="I517" i="8"/>
  <c r="I514" i="8"/>
  <c r="I511" i="8"/>
  <c r="I508" i="8"/>
  <c r="I505" i="8"/>
  <c r="I502" i="8"/>
  <c r="I499" i="8"/>
  <c r="I496" i="8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3" i="1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3" i="10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3" i="1"/>
  <c r="H4" i="3"/>
  <c r="H5" i="3"/>
  <c r="H6" i="3"/>
  <c r="H7" i="3"/>
  <c r="H8" i="3"/>
  <c r="H9" i="3"/>
  <c r="H10" i="3"/>
  <c r="H11" i="3"/>
  <c r="H12" i="3"/>
  <c r="H13" i="3"/>
  <c r="H14" i="3"/>
  <c r="H15" i="3"/>
  <c r="Q5" i="3" s="1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H3" i="3"/>
  <c r="G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3" i="3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3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D9" i="5"/>
  <c r="D10" i="5"/>
  <c r="D11" i="5"/>
  <c r="D12" i="5"/>
  <c r="D13" i="5"/>
  <c r="D14" i="5"/>
  <c r="D15" i="5"/>
  <c r="D16" i="5"/>
  <c r="D17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8" i="5"/>
  <c r="O6" i="8"/>
  <c r="H495" i="8"/>
  <c r="G495" i="8"/>
  <c r="F495" i="8"/>
  <c r="E495" i="8"/>
  <c r="D495" i="8"/>
  <c r="C495" i="8"/>
  <c r="H494" i="8"/>
  <c r="G494" i="8"/>
  <c r="F494" i="8"/>
  <c r="E494" i="8"/>
  <c r="D494" i="8"/>
  <c r="C494" i="8"/>
  <c r="H493" i="8"/>
  <c r="G493" i="8"/>
  <c r="F493" i="8"/>
  <c r="E493" i="8"/>
  <c r="D493" i="8"/>
  <c r="C493" i="8"/>
  <c r="H492" i="8"/>
  <c r="G492" i="8"/>
  <c r="F492" i="8"/>
  <c r="E492" i="8"/>
  <c r="D492" i="8"/>
  <c r="C492" i="8"/>
  <c r="H491" i="8"/>
  <c r="G491" i="8"/>
  <c r="F491" i="8"/>
  <c r="E491" i="8"/>
  <c r="D491" i="8"/>
  <c r="C491" i="8"/>
  <c r="H490" i="8"/>
  <c r="G490" i="8"/>
  <c r="F490" i="8"/>
  <c r="E490" i="8"/>
  <c r="D490" i="8"/>
  <c r="C490" i="8"/>
  <c r="H489" i="8"/>
  <c r="G489" i="8"/>
  <c r="F489" i="8"/>
  <c r="E489" i="8"/>
  <c r="D489" i="8"/>
  <c r="C489" i="8"/>
  <c r="H488" i="8"/>
  <c r="G488" i="8"/>
  <c r="F488" i="8"/>
  <c r="E488" i="8"/>
  <c r="D488" i="8"/>
  <c r="C488" i="8"/>
  <c r="H487" i="8"/>
  <c r="G487" i="8"/>
  <c r="F487" i="8"/>
  <c r="E487" i="8"/>
  <c r="D487" i="8"/>
  <c r="C487" i="8"/>
  <c r="H486" i="8"/>
  <c r="G486" i="8"/>
  <c r="F486" i="8"/>
  <c r="E486" i="8"/>
  <c r="D486" i="8"/>
  <c r="C486" i="8"/>
  <c r="H485" i="8"/>
  <c r="G485" i="8"/>
  <c r="F485" i="8"/>
  <c r="E485" i="8"/>
  <c r="D485" i="8"/>
  <c r="C485" i="8"/>
  <c r="H484" i="8"/>
  <c r="G484" i="8"/>
  <c r="F484" i="8"/>
  <c r="E484" i="8"/>
  <c r="D484" i="8"/>
  <c r="C484" i="8"/>
  <c r="H483" i="8"/>
  <c r="G483" i="8"/>
  <c r="F483" i="8"/>
  <c r="E483" i="8"/>
  <c r="D483" i="8"/>
  <c r="C483" i="8"/>
  <c r="H482" i="8"/>
  <c r="G482" i="8"/>
  <c r="F482" i="8"/>
  <c r="E482" i="8"/>
  <c r="D482" i="8"/>
  <c r="C482" i="8"/>
  <c r="H481" i="8"/>
  <c r="G481" i="8"/>
  <c r="F481" i="8"/>
  <c r="E481" i="8"/>
  <c r="D481" i="8"/>
  <c r="C481" i="8"/>
  <c r="H480" i="8"/>
  <c r="G480" i="8"/>
  <c r="F480" i="8"/>
  <c r="E480" i="8"/>
  <c r="D480" i="8"/>
  <c r="C480" i="8"/>
  <c r="H479" i="8"/>
  <c r="G479" i="8"/>
  <c r="F479" i="8"/>
  <c r="E479" i="8"/>
  <c r="D479" i="8"/>
  <c r="C479" i="8"/>
  <c r="H478" i="8"/>
  <c r="G478" i="8"/>
  <c r="F478" i="8"/>
  <c r="E478" i="8"/>
  <c r="D478" i="8"/>
  <c r="C478" i="8"/>
  <c r="H477" i="8"/>
  <c r="G477" i="8"/>
  <c r="F477" i="8"/>
  <c r="E477" i="8"/>
  <c r="D477" i="8"/>
  <c r="C477" i="8"/>
  <c r="H476" i="8"/>
  <c r="G476" i="8"/>
  <c r="F476" i="8"/>
  <c r="E476" i="8"/>
  <c r="D476" i="8"/>
  <c r="C476" i="8"/>
  <c r="H475" i="8"/>
  <c r="G475" i="8"/>
  <c r="F475" i="8"/>
  <c r="E475" i="8"/>
  <c r="D475" i="8"/>
  <c r="C475" i="8"/>
  <c r="H474" i="8"/>
  <c r="G474" i="8"/>
  <c r="F474" i="8"/>
  <c r="E474" i="8"/>
  <c r="D474" i="8"/>
  <c r="C474" i="8"/>
  <c r="H473" i="8"/>
  <c r="G473" i="8"/>
  <c r="F473" i="8"/>
  <c r="E473" i="8"/>
  <c r="D473" i="8"/>
  <c r="C473" i="8"/>
  <c r="H472" i="8"/>
  <c r="G472" i="8"/>
  <c r="F472" i="8"/>
  <c r="E472" i="8"/>
  <c r="D472" i="8"/>
  <c r="C472" i="8"/>
  <c r="H471" i="8"/>
  <c r="G471" i="8"/>
  <c r="F471" i="8"/>
  <c r="E471" i="8"/>
  <c r="D471" i="8"/>
  <c r="C471" i="8"/>
  <c r="H470" i="8"/>
  <c r="G470" i="8"/>
  <c r="F470" i="8"/>
  <c r="E470" i="8"/>
  <c r="D470" i="8"/>
  <c r="C470" i="8"/>
  <c r="H469" i="8"/>
  <c r="G469" i="8"/>
  <c r="F469" i="8"/>
  <c r="E469" i="8"/>
  <c r="D469" i="8"/>
  <c r="C469" i="8"/>
  <c r="H468" i="8"/>
  <c r="G468" i="8"/>
  <c r="F468" i="8"/>
  <c r="E468" i="8"/>
  <c r="D468" i="8"/>
  <c r="C468" i="8"/>
  <c r="H467" i="8"/>
  <c r="G467" i="8"/>
  <c r="F467" i="8"/>
  <c r="E467" i="8"/>
  <c r="D467" i="8"/>
  <c r="C467" i="8"/>
  <c r="H466" i="8"/>
  <c r="G466" i="8"/>
  <c r="F466" i="8"/>
  <c r="E466" i="8"/>
  <c r="D466" i="8"/>
  <c r="C466" i="8"/>
  <c r="H465" i="8"/>
  <c r="G465" i="8"/>
  <c r="F465" i="8"/>
  <c r="E465" i="8"/>
  <c r="D465" i="8"/>
  <c r="C465" i="8"/>
  <c r="H464" i="8"/>
  <c r="G464" i="8"/>
  <c r="F464" i="8"/>
  <c r="E464" i="8"/>
  <c r="D464" i="8"/>
  <c r="C464" i="8"/>
  <c r="H463" i="8"/>
  <c r="G463" i="8"/>
  <c r="F463" i="8"/>
  <c r="E463" i="8"/>
  <c r="D463" i="8"/>
  <c r="C463" i="8"/>
  <c r="H462" i="8"/>
  <c r="G462" i="8"/>
  <c r="F462" i="8"/>
  <c r="E462" i="8"/>
  <c r="D462" i="8"/>
  <c r="C462" i="8"/>
  <c r="H461" i="8"/>
  <c r="G461" i="8"/>
  <c r="F461" i="8"/>
  <c r="E461" i="8"/>
  <c r="D461" i="8"/>
  <c r="C461" i="8"/>
  <c r="H460" i="8"/>
  <c r="G460" i="8"/>
  <c r="F460" i="8"/>
  <c r="E460" i="8"/>
  <c r="D460" i="8"/>
  <c r="C460" i="8"/>
  <c r="H459" i="8"/>
  <c r="G459" i="8"/>
  <c r="F459" i="8"/>
  <c r="E459" i="8"/>
  <c r="D459" i="8"/>
  <c r="C459" i="8"/>
  <c r="H458" i="8"/>
  <c r="G458" i="8"/>
  <c r="F458" i="8"/>
  <c r="E458" i="8"/>
  <c r="D458" i="8"/>
  <c r="C458" i="8"/>
  <c r="H457" i="8"/>
  <c r="G457" i="8"/>
  <c r="F457" i="8"/>
  <c r="E457" i="8"/>
  <c r="D457" i="8"/>
  <c r="C457" i="8"/>
  <c r="H456" i="8"/>
  <c r="G456" i="8"/>
  <c r="F456" i="8"/>
  <c r="E456" i="8"/>
  <c r="D456" i="8"/>
  <c r="C456" i="8"/>
  <c r="H455" i="8"/>
  <c r="G455" i="8"/>
  <c r="F455" i="8"/>
  <c r="E455" i="8"/>
  <c r="D455" i="8"/>
  <c r="C455" i="8"/>
  <c r="H454" i="8"/>
  <c r="G454" i="8"/>
  <c r="F454" i="8"/>
  <c r="E454" i="8"/>
  <c r="D454" i="8"/>
  <c r="C454" i="8"/>
  <c r="H453" i="8"/>
  <c r="G453" i="8"/>
  <c r="F453" i="8"/>
  <c r="E453" i="8"/>
  <c r="D453" i="8"/>
  <c r="C453" i="8"/>
  <c r="H452" i="8"/>
  <c r="G452" i="8"/>
  <c r="F452" i="8"/>
  <c r="E452" i="8"/>
  <c r="D452" i="8"/>
  <c r="C452" i="8"/>
  <c r="H451" i="8"/>
  <c r="G451" i="8"/>
  <c r="F451" i="8"/>
  <c r="E451" i="8"/>
  <c r="D451" i="8"/>
  <c r="C451" i="8"/>
  <c r="H450" i="8"/>
  <c r="G450" i="8"/>
  <c r="F450" i="8"/>
  <c r="E450" i="8"/>
  <c r="D450" i="8"/>
  <c r="C450" i="8"/>
  <c r="H449" i="8"/>
  <c r="G449" i="8"/>
  <c r="F449" i="8"/>
  <c r="E449" i="8"/>
  <c r="D449" i="8"/>
  <c r="C449" i="8"/>
  <c r="H448" i="8"/>
  <c r="G448" i="8"/>
  <c r="F448" i="8"/>
  <c r="E448" i="8"/>
  <c r="D448" i="8"/>
  <c r="C448" i="8"/>
  <c r="H447" i="8"/>
  <c r="G447" i="8"/>
  <c r="F447" i="8"/>
  <c r="E447" i="8"/>
  <c r="D447" i="8"/>
  <c r="C447" i="8"/>
  <c r="H446" i="8"/>
  <c r="G446" i="8"/>
  <c r="F446" i="8"/>
  <c r="E446" i="8"/>
  <c r="D446" i="8"/>
  <c r="C446" i="8"/>
  <c r="H445" i="8"/>
  <c r="G445" i="8"/>
  <c r="F445" i="8"/>
  <c r="E445" i="8"/>
  <c r="D445" i="8"/>
  <c r="C445" i="8"/>
  <c r="H444" i="8"/>
  <c r="G444" i="8"/>
  <c r="F444" i="8"/>
  <c r="E444" i="8"/>
  <c r="D444" i="8"/>
  <c r="C444" i="8"/>
  <c r="H443" i="8"/>
  <c r="G443" i="8"/>
  <c r="F443" i="8"/>
  <c r="E443" i="8"/>
  <c r="D443" i="8"/>
  <c r="C443" i="8"/>
  <c r="H442" i="8"/>
  <c r="G442" i="8"/>
  <c r="F442" i="8"/>
  <c r="E442" i="8"/>
  <c r="D442" i="8"/>
  <c r="C442" i="8"/>
  <c r="H441" i="8"/>
  <c r="G441" i="8"/>
  <c r="F441" i="8"/>
  <c r="E441" i="8"/>
  <c r="D441" i="8"/>
  <c r="C441" i="8"/>
  <c r="H440" i="8"/>
  <c r="G440" i="8"/>
  <c r="F440" i="8"/>
  <c r="E440" i="8"/>
  <c r="D440" i="8"/>
  <c r="C440" i="8"/>
  <c r="H439" i="8"/>
  <c r="G439" i="8"/>
  <c r="F439" i="8"/>
  <c r="E439" i="8"/>
  <c r="D439" i="8"/>
  <c r="C439" i="8"/>
  <c r="H438" i="8"/>
  <c r="G438" i="8"/>
  <c r="F438" i="8"/>
  <c r="E438" i="8"/>
  <c r="D438" i="8"/>
  <c r="C438" i="8"/>
  <c r="H437" i="8"/>
  <c r="G437" i="8"/>
  <c r="F437" i="8"/>
  <c r="E437" i="8"/>
  <c r="D437" i="8"/>
  <c r="C437" i="8"/>
  <c r="H436" i="8"/>
  <c r="G436" i="8"/>
  <c r="F436" i="8"/>
  <c r="E436" i="8"/>
  <c r="D436" i="8"/>
  <c r="C436" i="8"/>
  <c r="H435" i="8"/>
  <c r="G435" i="8"/>
  <c r="F435" i="8"/>
  <c r="E435" i="8"/>
  <c r="D435" i="8"/>
  <c r="C435" i="8"/>
  <c r="H434" i="8"/>
  <c r="G434" i="8"/>
  <c r="F434" i="8"/>
  <c r="E434" i="8"/>
  <c r="D434" i="8"/>
  <c r="C434" i="8"/>
  <c r="H433" i="8"/>
  <c r="G433" i="8"/>
  <c r="F433" i="8"/>
  <c r="E433" i="8"/>
  <c r="D433" i="8"/>
  <c r="C433" i="8"/>
  <c r="H432" i="8"/>
  <c r="G432" i="8"/>
  <c r="F432" i="8"/>
  <c r="E432" i="8"/>
  <c r="D432" i="8"/>
  <c r="C432" i="8"/>
  <c r="H431" i="8"/>
  <c r="G431" i="8"/>
  <c r="F431" i="8"/>
  <c r="E431" i="8"/>
  <c r="D431" i="8"/>
  <c r="C431" i="8"/>
  <c r="H430" i="8"/>
  <c r="G430" i="8"/>
  <c r="F430" i="8"/>
  <c r="E430" i="8"/>
  <c r="D430" i="8"/>
  <c r="C430" i="8"/>
  <c r="H429" i="8"/>
  <c r="G429" i="8"/>
  <c r="F429" i="8"/>
  <c r="E429" i="8"/>
  <c r="D429" i="8"/>
  <c r="C429" i="8"/>
  <c r="H428" i="8"/>
  <c r="G428" i="8"/>
  <c r="F428" i="8"/>
  <c r="E428" i="8"/>
  <c r="D428" i="8"/>
  <c r="C428" i="8"/>
  <c r="H427" i="8"/>
  <c r="G427" i="8"/>
  <c r="F427" i="8"/>
  <c r="E427" i="8"/>
  <c r="D427" i="8"/>
  <c r="C427" i="8"/>
  <c r="H426" i="8"/>
  <c r="G426" i="8"/>
  <c r="F426" i="8"/>
  <c r="E426" i="8"/>
  <c r="D426" i="8"/>
  <c r="C426" i="8"/>
  <c r="H425" i="8"/>
  <c r="G425" i="8"/>
  <c r="F425" i="8"/>
  <c r="E425" i="8"/>
  <c r="D425" i="8"/>
  <c r="C425" i="8"/>
  <c r="H424" i="8"/>
  <c r="G424" i="8"/>
  <c r="F424" i="8"/>
  <c r="E424" i="8"/>
  <c r="D424" i="8"/>
  <c r="C424" i="8"/>
  <c r="H423" i="8"/>
  <c r="G423" i="8"/>
  <c r="F423" i="8"/>
  <c r="E423" i="8"/>
  <c r="D423" i="8"/>
  <c r="C423" i="8"/>
  <c r="H422" i="8"/>
  <c r="G422" i="8"/>
  <c r="F422" i="8"/>
  <c r="E422" i="8"/>
  <c r="D422" i="8"/>
  <c r="C422" i="8"/>
  <c r="H421" i="8"/>
  <c r="G421" i="8"/>
  <c r="F421" i="8"/>
  <c r="E421" i="8"/>
  <c r="D421" i="8"/>
  <c r="C421" i="8"/>
  <c r="H420" i="8"/>
  <c r="G420" i="8"/>
  <c r="F420" i="8"/>
  <c r="E420" i="8"/>
  <c r="D420" i="8"/>
  <c r="C420" i="8"/>
  <c r="H419" i="8"/>
  <c r="G419" i="8"/>
  <c r="F419" i="8"/>
  <c r="E419" i="8"/>
  <c r="D419" i="8"/>
  <c r="C419" i="8"/>
  <c r="H418" i="8"/>
  <c r="G418" i="8"/>
  <c r="F418" i="8"/>
  <c r="E418" i="8"/>
  <c r="D418" i="8"/>
  <c r="C418" i="8"/>
  <c r="H417" i="8"/>
  <c r="G417" i="8"/>
  <c r="F417" i="8"/>
  <c r="E417" i="8"/>
  <c r="D417" i="8"/>
  <c r="C417" i="8"/>
  <c r="H416" i="8"/>
  <c r="G416" i="8"/>
  <c r="F416" i="8"/>
  <c r="E416" i="8"/>
  <c r="D416" i="8"/>
  <c r="C416" i="8"/>
  <c r="H415" i="8"/>
  <c r="G415" i="8"/>
  <c r="F415" i="8"/>
  <c r="E415" i="8"/>
  <c r="D415" i="8"/>
  <c r="C415" i="8"/>
  <c r="H414" i="8"/>
  <c r="G414" i="8"/>
  <c r="F414" i="8"/>
  <c r="E414" i="8"/>
  <c r="D414" i="8"/>
  <c r="C414" i="8"/>
  <c r="H413" i="8"/>
  <c r="G413" i="8"/>
  <c r="F413" i="8"/>
  <c r="E413" i="8"/>
  <c r="D413" i="8"/>
  <c r="C413" i="8"/>
  <c r="H412" i="8"/>
  <c r="G412" i="8"/>
  <c r="F412" i="8"/>
  <c r="E412" i="8"/>
  <c r="D412" i="8"/>
  <c r="C412" i="8"/>
  <c r="H411" i="8"/>
  <c r="G411" i="8"/>
  <c r="F411" i="8"/>
  <c r="E411" i="8"/>
  <c r="D411" i="8"/>
  <c r="C411" i="8"/>
  <c r="H410" i="8"/>
  <c r="G410" i="8"/>
  <c r="F410" i="8"/>
  <c r="E410" i="8"/>
  <c r="D410" i="8"/>
  <c r="C410" i="8"/>
  <c r="H409" i="8"/>
  <c r="G409" i="8"/>
  <c r="F409" i="8"/>
  <c r="E409" i="8"/>
  <c r="D409" i="8"/>
  <c r="C409" i="8"/>
  <c r="H408" i="8"/>
  <c r="G408" i="8"/>
  <c r="F408" i="8"/>
  <c r="E408" i="8"/>
  <c r="D408" i="8"/>
  <c r="C408" i="8"/>
  <c r="H407" i="8"/>
  <c r="G407" i="8"/>
  <c r="F407" i="8"/>
  <c r="E407" i="8"/>
  <c r="D407" i="8"/>
  <c r="C407" i="8"/>
  <c r="H406" i="8"/>
  <c r="G406" i="8"/>
  <c r="F406" i="8"/>
  <c r="E406" i="8"/>
  <c r="D406" i="8"/>
  <c r="C406" i="8"/>
  <c r="H405" i="8"/>
  <c r="G405" i="8"/>
  <c r="F405" i="8"/>
  <c r="E405" i="8"/>
  <c r="D405" i="8"/>
  <c r="C405" i="8"/>
  <c r="H404" i="8"/>
  <c r="G404" i="8"/>
  <c r="F404" i="8"/>
  <c r="E404" i="8"/>
  <c r="D404" i="8"/>
  <c r="C404" i="8"/>
  <c r="H403" i="8"/>
  <c r="G403" i="8"/>
  <c r="F403" i="8"/>
  <c r="E403" i="8"/>
  <c r="D403" i="8"/>
  <c r="C403" i="8"/>
  <c r="H402" i="8"/>
  <c r="G402" i="8"/>
  <c r="F402" i="8"/>
  <c r="E402" i="8"/>
  <c r="D402" i="8"/>
  <c r="C402" i="8"/>
  <c r="H401" i="8"/>
  <c r="G401" i="8"/>
  <c r="F401" i="8"/>
  <c r="E401" i="8"/>
  <c r="D401" i="8"/>
  <c r="C401" i="8"/>
  <c r="H400" i="8"/>
  <c r="G400" i="8"/>
  <c r="F400" i="8"/>
  <c r="E400" i="8"/>
  <c r="D400" i="8"/>
  <c r="C400" i="8"/>
  <c r="H399" i="8"/>
  <c r="G399" i="8"/>
  <c r="F399" i="8"/>
  <c r="E399" i="8"/>
  <c r="D399" i="8"/>
  <c r="C399" i="8"/>
  <c r="H398" i="8"/>
  <c r="G398" i="8"/>
  <c r="F398" i="8"/>
  <c r="E398" i="8"/>
  <c r="D398" i="8"/>
  <c r="C398" i="8"/>
  <c r="H397" i="8"/>
  <c r="G397" i="8"/>
  <c r="F397" i="8"/>
  <c r="E397" i="8"/>
  <c r="D397" i="8"/>
  <c r="C397" i="8"/>
  <c r="H396" i="8"/>
  <c r="G396" i="8"/>
  <c r="F396" i="8"/>
  <c r="E396" i="8"/>
  <c r="D396" i="8"/>
  <c r="C396" i="8"/>
  <c r="H395" i="8"/>
  <c r="G395" i="8"/>
  <c r="F395" i="8"/>
  <c r="E395" i="8"/>
  <c r="D395" i="8"/>
  <c r="C395" i="8"/>
  <c r="H394" i="8"/>
  <c r="G394" i="8"/>
  <c r="F394" i="8"/>
  <c r="E394" i="8"/>
  <c r="D394" i="8"/>
  <c r="C394" i="8"/>
  <c r="H393" i="8"/>
  <c r="G393" i="8"/>
  <c r="F393" i="8"/>
  <c r="E393" i="8"/>
  <c r="D393" i="8"/>
  <c r="C393" i="8"/>
  <c r="H392" i="8"/>
  <c r="G392" i="8"/>
  <c r="F392" i="8"/>
  <c r="E392" i="8"/>
  <c r="D392" i="8"/>
  <c r="C392" i="8"/>
  <c r="H391" i="8"/>
  <c r="G391" i="8"/>
  <c r="F391" i="8"/>
  <c r="E391" i="8"/>
  <c r="D391" i="8"/>
  <c r="C391" i="8"/>
  <c r="H390" i="8"/>
  <c r="G390" i="8"/>
  <c r="F390" i="8"/>
  <c r="E390" i="8"/>
  <c r="D390" i="8"/>
  <c r="C390" i="8"/>
  <c r="H389" i="8"/>
  <c r="G389" i="8"/>
  <c r="F389" i="8"/>
  <c r="E389" i="8"/>
  <c r="D389" i="8"/>
  <c r="C389" i="8"/>
  <c r="H388" i="8"/>
  <c r="G388" i="8"/>
  <c r="F388" i="8"/>
  <c r="E388" i="8"/>
  <c r="D388" i="8"/>
  <c r="C388" i="8"/>
  <c r="H387" i="8"/>
  <c r="G387" i="8"/>
  <c r="F387" i="8"/>
  <c r="E387" i="8"/>
  <c r="D387" i="8"/>
  <c r="C387" i="8"/>
  <c r="H386" i="8"/>
  <c r="G386" i="8"/>
  <c r="F386" i="8"/>
  <c r="E386" i="8"/>
  <c r="D386" i="8"/>
  <c r="C386" i="8"/>
  <c r="H385" i="8"/>
  <c r="G385" i="8"/>
  <c r="F385" i="8"/>
  <c r="E385" i="8"/>
  <c r="D385" i="8"/>
  <c r="C385" i="8"/>
  <c r="H384" i="8"/>
  <c r="G384" i="8"/>
  <c r="F384" i="8"/>
  <c r="E384" i="8"/>
  <c r="D384" i="8"/>
  <c r="C384" i="8"/>
  <c r="H383" i="8"/>
  <c r="G383" i="8"/>
  <c r="F383" i="8"/>
  <c r="E383" i="8"/>
  <c r="D383" i="8"/>
  <c r="C383" i="8"/>
  <c r="H382" i="8"/>
  <c r="G382" i="8"/>
  <c r="F382" i="8"/>
  <c r="E382" i="8"/>
  <c r="D382" i="8"/>
  <c r="C382" i="8"/>
  <c r="H381" i="8"/>
  <c r="G381" i="8"/>
  <c r="F381" i="8"/>
  <c r="E381" i="8"/>
  <c r="D381" i="8"/>
  <c r="C381" i="8"/>
  <c r="H380" i="8"/>
  <c r="G380" i="8"/>
  <c r="F380" i="8"/>
  <c r="E380" i="8"/>
  <c r="D380" i="8"/>
  <c r="C380" i="8"/>
  <c r="H379" i="8"/>
  <c r="G379" i="8"/>
  <c r="F379" i="8"/>
  <c r="E379" i="8"/>
  <c r="D379" i="8"/>
  <c r="C379" i="8"/>
  <c r="H378" i="8"/>
  <c r="G378" i="8"/>
  <c r="F378" i="8"/>
  <c r="E378" i="8"/>
  <c r="D378" i="8"/>
  <c r="C378" i="8"/>
  <c r="H377" i="8"/>
  <c r="G377" i="8"/>
  <c r="F377" i="8"/>
  <c r="E377" i="8"/>
  <c r="D377" i="8"/>
  <c r="C377" i="8"/>
  <c r="H376" i="8"/>
  <c r="G376" i="8"/>
  <c r="F376" i="8"/>
  <c r="E376" i="8"/>
  <c r="D376" i="8"/>
  <c r="C376" i="8"/>
  <c r="H375" i="8"/>
  <c r="G375" i="8"/>
  <c r="F375" i="8"/>
  <c r="E375" i="8"/>
  <c r="D375" i="8"/>
  <c r="C375" i="8"/>
  <c r="H374" i="8"/>
  <c r="G374" i="8"/>
  <c r="F374" i="8"/>
  <c r="E374" i="8"/>
  <c r="D374" i="8"/>
  <c r="C374" i="8"/>
  <c r="H373" i="8"/>
  <c r="G373" i="8"/>
  <c r="F373" i="8"/>
  <c r="E373" i="8"/>
  <c r="D373" i="8"/>
  <c r="C373" i="8"/>
  <c r="H372" i="8"/>
  <c r="G372" i="8"/>
  <c r="F372" i="8"/>
  <c r="E372" i="8"/>
  <c r="D372" i="8"/>
  <c r="C372" i="8"/>
  <c r="H371" i="8"/>
  <c r="G371" i="8"/>
  <c r="F371" i="8"/>
  <c r="E371" i="8"/>
  <c r="D371" i="8"/>
  <c r="C371" i="8"/>
  <c r="H370" i="8"/>
  <c r="G370" i="8"/>
  <c r="F370" i="8"/>
  <c r="E370" i="8"/>
  <c r="D370" i="8"/>
  <c r="C370" i="8"/>
  <c r="H369" i="8"/>
  <c r="G369" i="8"/>
  <c r="F369" i="8"/>
  <c r="E369" i="8"/>
  <c r="D369" i="8"/>
  <c r="C369" i="8"/>
  <c r="H368" i="8"/>
  <c r="G368" i="8"/>
  <c r="F368" i="8"/>
  <c r="E368" i="8"/>
  <c r="D368" i="8"/>
  <c r="C368" i="8"/>
  <c r="H367" i="8"/>
  <c r="G367" i="8"/>
  <c r="F367" i="8"/>
  <c r="E367" i="8"/>
  <c r="D367" i="8"/>
  <c r="C367" i="8"/>
  <c r="H366" i="8"/>
  <c r="G366" i="8"/>
  <c r="F366" i="8"/>
  <c r="E366" i="8"/>
  <c r="D366" i="8"/>
  <c r="C366" i="8"/>
  <c r="H365" i="8"/>
  <c r="G365" i="8"/>
  <c r="F365" i="8"/>
  <c r="E365" i="8"/>
  <c r="D365" i="8"/>
  <c r="C365" i="8"/>
  <c r="H364" i="8"/>
  <c r="G364" i="8"/>
  <c r="F364" i="8"/>
  <c r="E364" i="8"/>
  <c r="D364" i="8"/>
  <c r="C364" i="8"/>
  <c r="H363" i="8"/>
  <c r="G363" i="8"/>
  <c r="F363" i="8"/>
  <c r="E363" i="8"/>
  <c r="D363" i="8"/>
  <c r="C363" i="8"/>
  <c r="H362" i="8"/>
  <c r="G362" i="8"/>
  <c r="F362" i="8"/>
  <c r="E362" i="8"/>
  <c r="D362" i="8"/>
  <c r="C362" i="8"/>
  <c r="H361" i="8"/>
  <c r="G361" i="8"/>
  <c r="F361" i="8"/>
  <c r="E361" i="8"/>
  <c r="D361" i="8"/>
  <c r="C361" i="8"/>
  <c r="H360" i="8"/>
  <c r="G360" i="8"/>
  <c r="F360" i="8"/>
  <c r="E360" i="8"/>
  <c r="D360" i="8"/>
  <c r="C360" i="8"/>
  <c r="H359" i="8"/>
  <c r="G359" i="8"/>
  <c r="F359" i="8"/>
  <c r="E359" i="8"/>
  <c r="D359" i="8"/>
  <c r="C359" i="8"/>
  <c r="H358" i="8"/>
  <c r="G358" i="8"/>
  <c r="F358" i="8"/>
  <c r="E358" i="8"/>
  <c r="D358" i="8"/>
  <c r="C358" i="8"/>
  <c r="H357" i="8"/>
  <c r="G357" i="8"/>
  <c r="F357" i="8"/>
  <c r="E357" i="8"/>
  <c r="D357" i="8"/>
  <c r="C357" i="8"/>
  <c r="H356" i="8"/>
  <c r="G356" i="8"/>
  <c r="F356" i="8"/>
  <c r="E356" i="8"/>
  <c r="D356" i="8"/>
  <c r="C356" i="8"/>
  <c r="H355" i="8"/>
  <c r="G355" i="8"/>
  <c r="F355" i="8"/>
  <c r="E355" i="8"/>
  <c r="D355" i="8"/>
  <c r="C355" i="8"/>
  <c r="H354" i="8"/>
  <c r="G354" i="8"/>
  <c r="F354" i="8"/>
  <c r="E354" i="8"/>
  <c r="D354" i="8"/>
  <c r="C354" i="8"/>
  <c r="H353" i="8"/>
  <c r="G353" i="8"/>
  <c r="F353" i="8"/>
  <c r="E353" i="8"/>
  <c r="D353" i="8"/>
  <c r="C353" i="8"/>
  <c r="H352" i="8"/>
  <c r="G352" i="8"/>
  <c r="F352" i="8"/>
  <c r="E352" i="8"/>
  <c r="D352" i="8"/>
  <c r="C352" i="8"/>
  <c r="H351" i="8"/>
  <c r="G351" i="8"/>
  <c r="F351" i="8"/>
  <c r="E351" i="8"/>
  <c r="D351" i="8"/>
  <c r="C351" i="8"/>
  <c r="H350" i="8"/>
  <c r="G350" i="8"/>
  <c r="F350" i="8"/>
  <c r="E350" i="8"/>
  <c r="D350" i="8"/>
  <c r="C350" i="8"/>
  <c r="H349" i="8"/>
  <c r="G349" i="8"/>
  <c r="F349" i="8"/>
  <c r="E349" i="8"/>
  <c r="D349" i="8"/>
  <c r="C349" i="8"/>
  <c r="H348" i="8"/>
  <c r="G348" i="8"/>
  <c r="F348" i="8"/>
  <c r="E348" i="8"/>
  <c r="D348" i="8"/>
  <c r="C348" i="8"/>
  <c r="H347" i="8"/>
  <c r="G347" i="8"/>
  <c r="F347" i="8"/>
  <c r="E347" i="8"/>
  <c r="D347" i="8"/>
  <c r="C347" i="8"/>
  <c r="H346" i="8"/>
  <c r="G346" i="8"/>
  <c r="F346" i="8"/>
  <c r="E346" i="8"/>
  <c r="D346" i="8"/>
  <c r="C346" i="8"/>
  <c r="H345" i="8"/>
  <c r="G345" i="8"/>
  <c r="F345" i="8"/>
  <c r="E345" i="8"/>
  <c r="D345" i="8"/>
  <c r="C345" i="8"/>
  <c r="H344" i="8"/>
  <c r="G344" i="8"/>
  <c r="F344" i="8"/>
  <c r="E344" i="8"/>
  <c r="D344" i="8"/>
  <c r="C344" i="8"/>
  <c r="H343" i="8"/>
  <c r="G343" i="8"/>
  <c r="F343" i="8"/>
  <c r="E343" i="8"/>
  <c r="D343" i="8"/>
  <c r="C343" i="8"/>
  <c r="H342" i="8"/>
  <c r="G342" i="8"/>
  <c r="F342" i="8"/>
  <c r="E342" i="8"/>
  <c r="D342" i="8"/>
  <c r="C342" i="8"/>
  <c r="H341" i="8"/>
  <c r="G341" i="8"/>
  <c r="F341" i="8"/>
  <c r="E341" i="8"/>
  <c r="D341" i="8"/>
  <c r="C341" i="8"/>
  <c r="H340" i="8"/>
  <c r="G340" i="8"/>
  <c r="F340" i="8"/>
  <c r="E340" i="8"/>
  <c r="D340" i="8"/>
  <c r="C340" i="8"/>
  <c r="H339" i="8"/>
  <c r="G339" i="8"/>
  <c r="F339" i="8"/>
  <c r="E339" i="8"/>
  <c r="D339" i="8"/>
  <c r="C339" i="8"/>
  <c r="H338" i="8"/>
  <c r="G338" i="8"/>
  <c r="F338" i="8"/>
  <c r="E338" i="8"/>
  <c r="D338" i="8"/>
  <c r="C338" i="8"/>
  <c r="H337" i="8"/>
  <c r="G337" i="8"/>
  <c r="F337" i="8"/>
  <c r="E337" i="8"/>
  <c r="D337" i="8"/>
  <c r="C337" i="8"/>
  <c r="H336" i="8"/>
  <c r="G336" i="8"/>
  <c r="F336" i="8"/>
  <c r="E336" i="8"/>
  <c r="D336" i="8"/>
  <c r="C336" i="8"/>
  <c r="H335" i="8"/>
  <c r="G335" i="8"/>
  <c r="F335" i="8"/>
  <c r="E335" i="8"/>
  <c r="D335" i="8"/>
  <c r="C335" i="8"/>
  <c r="H334" i="8"/>
  <c r="G334" i="8"/>
  <c r="F334" i="8"/>
  <c r="E334" i="8"/>
  <c r="D334" i="8"/>
  <c r="C334" i="8"/>
  <c r="H333" i="8"/>
  <c r="G333" i="8"/>
  <c r="F333" i="8"/>
  <c r="E333" i="8"/>
  <c r="D333" i="8"/>
  <c r="C333" i="8"/>
  <c r="H332" i="8"/>
  <c r="G332" i="8"/>
  <c r="F332" i="8"/>
  <c r="E332" i="8"/>
  <c r="D332" i="8"/>
  <c r="C332" i="8"/>
  <c r="H331" i="8"/>
  <c r="G331" i="8"/>
  <c r="F331" i="8"/>
  <c r="E331" i="8"/>
  <c r="D331" i="8"/>
  <c r="C331" i="8"/>
  <c r="H330" i="8"/>
  <c r="G330" i="8"/>
  <c r="F330" i="8"/>
  <c r="E330" i="8"/>
  <c r="D330" i="8"/>
  <c r="C330" i="8"/>
  <c r="H329" i="8"/>
  <c r="G329" i="8"/>
  <c r="F329" i="8"/>
  <c r="E329" i="8"/>
  <c r="D329" i="8"/>
  <c r="C329" i="8"/>
  <c r="H328" i="8"/>
  <c r="G328" i="8"/>
  <c r="F328" i="8"/>
  <c r="E328" i="8"/>
  <c r="D328" i="8"/>
  <c r="C328" i="8"/>
  <c r="H327" i="8"/>
  <c r="G327" i="8"/>
  <c r="F327" i="8"/>
  <c r="E327" i="8"/>
  <c r="D327" i="8"/>
  <c r="C327" i="8"/>
  <c r="H326" i="8"/>
  <c r="G326" i="8"/>
  <c r="F326" i="8"/>
  <c r="E326" i="8"/>
  <c r="D326" i="8"/>
  <c r="C326" i="8"/>
  <c r="H325" i="8"/>
  <c r="G325" i="8"/>
  <c r="F325" i="8"/>
  <c r="E325" i="8"/>
  <c r="D325" i="8"/>
  <c r="C325" i="8"/>
  <c r="H324" i="8"/>
  <c r="G324" i="8"/>
  <c r="F324" i="8"/>
  <c r="E324" i="8"/>
  <c r="D324" i="8"/>
  <c r="C324" i="8"/>
  <c r="H323" i="8"/>
  <c r="G323" i="8"/>
  <c r="F323" i="8"/>
  <c r="E323" i="8"/>
  <c r="D323" i="8"/>
  <c r="C323" i="8"/>
  <c r="H322" i="8"/>
  <c r="G322" i="8"/>
  <c r="F322" i="8"/>
  <c r="E322" i="8"/>
  <c r="D322" i="8"/>
  <c r="C322" i="8"/>
  <c r="H321" i="8"/>
  <c r="G321" i="8"/>
  <c r="F321" i="8"/>
  <c r="E321" i="8"/>
  <c r="D321" i="8"/>
  <c r="C321" i="8"/>
  <c r="H320" i="8"/>
  <c r="G320" i="8"/>
  <c r="F320" i="8"/>
  <c r="E320" i="8"/>
  <c r="D320" i="8"/>
  <c r="C320" i="8"/>
  <c r="H319" i="8"/>
  <c r="G319" i="8"/>
  <c r="F319" i="8"/>
  <c r="E319" i="8"/>
  <c r="D319" i="8"/>
  <c r="C319" i="8"/>
  <c r="H318" i="8"/>
  <c r="G318" i="8"/>
  <c r="F318" i="8"/>
  <c r="E318" i="8"/>
  <c r="D318" i="8"/>
  <c r="C318" i="8"/>
  <c r="H317" i="8"/>
  <c r="G317" i="8"/>
  <c r="F317" i="8"/>
  <c r="E317" i="8"/>
  <c r="D317" i="8"/>
  <c r="C317" i="8"/>
  <c r="H316" i="8"/>
  <c r="G316" i="8"/>
  <c r="F316" i="8"/>
  <c r="E316" i="8"/>
  <c r="D316" i="8"/>
  <c r="C316" i="8"/>
  <c r="H315" i="8"/>
  <c r="G315" i="8"/>
  <c r="F315" i="8"/>
  <c r="E315" i="8"/>
  <c r="D315" i="8"/>
  <c r="C315" i="8"/>
  <c r="H314" i="8"/>
  <c r="G314" i="8"/>
  <c r="F314" i="8"/>
  <c r="E314" i="8"/>
  <c r="D314" i="8"/>
  <c r="C314" i="8"/>
  <c r="H313" i="8"/>
  <c r="G313" i="8"/>
  <c r="F313" i="8"/>
  <c r="E313" i="8"/>
  <c r="D313" i="8"/>
  <c r="C313" i="8"/>
  <c r="H312" i="8"/>
  <c r="G312" i="8"/>
  <c r="F312" i="8"/>
  <c r="E312" i="8"/>
  <c r="D312" i="8"/>
  <c r="C312" i="8"/>
  <c r="H311" i="8"/>
  <c r="G311" i="8"/>
  <c r="F311" i="8"/>
  <c r="E311" i="8"/>
  <c r="D311" i="8"/>
  <c r="C311" i="8"/>
  <c r="H310" i="8"/>
  <c r="G310" i="8"/>
  <c r="F310" i="8"/>
  <c r="E310" i="8"/>
  <c r="D310" i="8"/>
  <c r="C310" i="8"/>
  <c r="H309" i="8"/>
  <c r="G309" i="8"/>
  <c r="F309" i="8"/>
  <c r="E309" i="8"/>
  <c r="D309" i="8"/>
  <c r="C309" i="8"/>
  <c r="H308" i="8"/>
  <c r="G308" i="8"/>
  <c r="F308" i="8"/>
  <c r="E308" i="8"/>
  <c r="D308" i="8"/>
  <c r="C308" i="8"/>
  <c r="H307" i="8"/>
  <c r="G307" i="8"/>
  <c r="F307" i="8"/>
  <c r="E307" i="8"/>
  <c r="D307" i="8"/>
  <c r="C307" i="8"/>
  <c r="H306" i="8"/>
  <c r="G306" i="8"/>
  <c r="F306" i="8"/>
  <c r="E306" i="8"/>
  <c r="D306" i="8"/>
  <c r="C306" i="8"/>
  <c r="H305" i="8"/>
  <c r="G305" i="8"/>
  <c r="F305" i="8"/>
  <c r="E305" i="8"/>
  <c r="D305" i="8"/>
  <c r="C305" i="8"/>
  <c r="H304" i="8"/>
  <c r="G304" i="8"/>
  <c r="F304" i="8"/>
  <c r="E304" i="8"/>
  <c r="D304" i="8"/>
  <c r="C304" i="8"/>
  <c r="H303" i="8"/>
  <c r="G303" i="8"/>
  <c r="F303" i="8"/>
  <c r="E303" i="8"/>
  <c r="D303" i="8"/>
  <c r="C303" i="8"/>
  <c r="H302" i="8"/>
  <c r="G302" i="8"/>
  <c r="F302" i="8"/>
  <c r="E302" i="8"/>
  <c r="D302" i="8"/>
  <c r="C302" i="8"/>
  <c r="H301" i="8"/>
  <c r="G301" i="8"/>
  <c r="F301" i="8"/>
  <c r="E301" i="8"/>
  <c r="D301" i="8"/>
  <c r="C301" i="8"/>
  <c r="H300" i="8"/>
  <c r="G300" i="8"/>
  <c r="F300" i="8"/>
  <c r="E300" i="8"/>
  <c r="D300" i="8"/>
  <c r="C300" i="8"/>
  <c r="H299" i="8"/>
  <c r="G299" i="8"/>
  <c r="F299" i="8"/>
  <c r="E299" i="8"/>
  <c r="D299" i="8"/>
  <c r="C299" i="8"/>
  <c r="H298" i="8"/>
  <c r="G298" i="8"/>
  <c r="F298" i="8"/>
  <c r="E298" i="8"/>
  <c r="D298" i="8"/>
  <c r="C298" i="8"/>
  <c r="H297" i="8"/>
  <c r="G297" i="8"/>
  <c r="F297" i="8"/>
  <c r="E297" i="8"/>
  <c r="D297" i="8"/>
  <c r="C297" i="8"/>
  <c r="H296" i="8"/>
  <c r="G296" i="8"/>
  <c r="F296" i="8"/>
  <c r="E296" i="8"/>
  <c r="D296" i="8"/>
  <c r="C296" i="8"/>
  <c r="H295" i="8"/>
  <c r="G295" i="8"/>
  <c r="F295" i="8"/>
  <c r="E295" i="8"/>
  <c r="D295" i="8"/>
  <c r="C295" i="8"/>
  <c r="H294" i="8"/>
  <c r="G294" i="8"/>
  <c r="F294" i="8"/>
  <c r="E294" i="8"/>
  <c r="D294" i="8"/>
  <c r="C294" i="8"/>
  <c r="H293" i="8"/>
  <c r="G293" i="8"/>
  <c r="F293" i="8"/>
  <c r="E293" i="8"/>
  <c r="D293" i="8"/>
  <c r="C293" i="8"/>
  <c r="H292" i="8"/>
  <c r="G292" i="8"/>
  <c r="F292" i="8"/>
  <c r="E292" i="8"/>
  <c r="D292" i="8"/>
  <c r="C292" i="8"/>
  <c r="H291" i="8"/>
  <c r="G291" i="8"/>
  <c r="F291" i="8"/>
  <c r="E291" i="8"/>
  <c r="D291" i="8"/>
  <c r="C291" i="8"/>
  <c r="H290" i="8"/>
  <c r="G290" i="8"/>
  <c r="F290" i="8"/>
  <c r="E290" i="8"/>
  <c r="D290" i="8"/>
  <c r="C290" i="8"/>
  <c r="H289" i="8"/>
  <c r="G289" i="8"/>
  <c r="F289" i="8"/>
  <c r="E289" i="8"/>
  <c r="D289" i="8"/>
  <c r="C289" i="8"/>
  <c r="H288" i="8"/>
  <c r="G288" i="8"/>
  <c r="F288" i="8"/>
  <c r="E288" i="8"/>
  <c r="D288" i="8"/>
  <c r="C288" i="8"/>
  <c r="H287" i="8"/>
  <c r="G287" i="8"/>
  <c r="F287" i="8"/>
  <c r="E287" i="8"/>
  <c r="D287" i="8"/>
  <c r="C287" i="8"/>
  <c r="H286" i="8"/>
  <c r="G286" i="8"/>
  <c r="F286" i="8"/>
  <c r="E286" i="8"/>
  <c r="D286" i="8"/>
  <c r="C286" i="8"/>
  <c r="H285" i="8"/>
  <c r="G285" i="8"/>
  <c r="F285" i="8"/>
  <c r="E285" i="8"/>
  <c r="D285" i="8"/>
  <c r="C285" i="8"/>
  <c r="H284" i="8"/>
  <c r="G284" i="8"/>
  <c r="F284" i="8"/>
  <c r="E284" i="8"/>
  <c r="D284" i="8"/>
  <c r="C284" i="8"/>
  <c r="H283" i="8"/>
  <c r="G283" i="8"/>
  <c r="F283" i="8"/>
  <c r="E283" i="8"/>
  <c r="D283" i="8"/>
  <c r="C283" i="8"/>
  <c r="H282" i="8"/>
  <c r="G282" i="8"/>
  <c r="F282" i="8"/>
  <c r="E282" i="8"/>
  <c r="D282" i="8"/>
  <c r="C282" i="8"/>
  <c r="H281" i="8"/>
  <c r="G281" i="8"/>
  <c r="F281" i="8"/>
  <c r="E281" i="8"/>
  <c r="D281" i="8"/>
  <c r="C281" i="8"/>
  <c r="H280" i="8"/>
  <c r="G280" i="8"/>
  <c r="F280" i="8"/>
  <c r="E280" i="8"/>
  <c r="D280" i="8"/>
  <c r="C280" i="8"/>
  <c r="H279" i="8"/>
  <c r="G279" i="8"/>
  <c r="F279" i="8"/>
  <c r="E279" i="8"/>
  <c r="D279" i="8"/>
  <c r="C279" i="8"/>
  <c r="H278" i="8"/>
  <c r="G278" i="8"/>
  <c r="F278" i="8"/>
  <c r="E278" i="8"/>
  <c r="D278" i="8"/>
  <c r="C278" i="8"/>
  <c r="H277" i="8"/>
  <c r="G277" i="8"/>
  <c r="F277" i="8"/>
  <c r="E277" i="8"/>
  <c r="D277" i="8"/>
  <c r="C277" i="8"/>
  <c r="H276" i="8"/>
  <c r="G276" i="8"/>
  <c r="F276" i="8"/>
  <c r="E276" i="8"/>
  <c r="D276" i="8"/>
  <c r="C276" i="8"/>
  <c r="H275" i="8"/>
  <c r="G275" i="8"/>
  <c r="F275" i="8"/>
  <c r="E275" i="8"/>
  <c r="D275" i="8"/>
  <c r="C275" i="8"/>
  <c r="H274" i="8"/>
  <c r="G274" i="8"/>
  <c r="F274" i="8"/>
  <c r="E274" i="8"/>
  <c r="D274" i="8"/>
  <c r="C274" i="8"/>
  <c r="H273" i="8"/>
  <c r="G273" i="8"/>
  <c r="F273" i="8"/>
  <c r="E273" i="8"/>
  <c r="D273" i="8"/>
  <c r="C273" i="8"/>
  <c r="H272" i="8"/>
  <c r="G272" i="8"/>
  <c r="F272" i="8"/>
  <c r="E272" i="8"/>
  <c r="D272" i="8"/>
  <c r="C272" i="8"/>
  <c r="H271" i="8"/>
  <c r="G271" i="8"/>
  <c r="F271" i="8"/>
  <c r="E271" i="8"/>
  <c r="D271" i="8"/>
  <c r="C271" i="8"/>
  <c r="H270" i="8"/>
  <c r="G270" i="8"/>
  <c r="F270" i="8"/>
  <c r="E270" i="8"/>
  <c r="D270" i="8"/>
  <c r="C270" i="8"/>
  <c r="H269" i="8"/>
  <c r="G269" i="8"/>
  <c r="F269" i="8"/>
  <c r="E269" i="8"/>
  <c r="D269" i="8"/>
  <c r="C269" i="8"/>
  <c r="H268" i="8"/>
  <c r="G268" i="8"/>
  <c r="F268" i="8"/>
  <c r="E268" i="8"/>
  <c r="D268" i="8"/>
  <c r="C268" i="8"/>
  <c r="H267" i="8"/>
  <c r="G267" i="8"/>
  <c r="F267" i="8"/>
  <c r="E267" i="8"/>
  <c r="D267" i="8"/>
  <c r="C267" i="8"/>
  <c r="H266" i="8"/>
  <c r="G266" i="8"/>
  <c r="F266" i="8"/>
  <c r="E266" i="8"/>
  <c r="D266" i="8"/>
  <c r="C266" i="8"/>
  <c r="H265" i="8"/>
  <c r="G265" i="8"/>
  <c r="F265" i="8"/>
  <c r="E265" i="8"/>
  <c r="D265" i="8"/>
  <c r="C265" i="8"/>
  <c r="H264" i="8"/>
  <c r="G264" i="8"/>
  <c r="F264" i="8"/>
  <c r="E264" i="8"/>
  <c r="D264" i="8"/>
  <c r="C264" i="8"/>
  <c r="H263" i="8"/>
  <c r="G263" i="8"/>
  <c r="F263" i="8"/>
  <c r="E263" i="8"/>
  <c r="D263" i="8"/>
  <c r="C263" i="8"/>
  <c r="H262" i="8"/>
  <c r="G262" i="8"/>
  <c r="F262" i="8"/>
  <c r="E262" i="8"/>
  <c r="D262" i="8"/>
  <c r="C262" i="8"/>
  <c r="H261" i="8"/>
  <c r="G261" i="8"/>
  <c r="F261" i="8"/>
  <c r="E261" i="8"/>
  <c r="D261" i="8"/>
  <c r="C261" i="8"/>
  <c r="H260" i="8"/>
  <c r="G260" i="8"/>
  <c r="F260" i="8"/>
  <c r="E260" i="8"/>
  <c r="D260" i="8"/>
  <c r="C260" i="8"/>
  <c r="H259" i="8"/>
  <c r="G259" i="8"/>
  <c r="F259" i="8"/>
  <c r="E259" i="8"/>
  <c r="D259" i="8"/>
  <c r="C259" i="8"/>
  <c r="H258" i="8"/>
  <c r="G258" i="8"/>
  <c r="F258" i="8"/>
  <c r="E258" i="8"/>
  <c r="D258" i="8"/>
  <c r="C258" i="8"/>
  <c r="H257" i="8"/>
  <c r="G257" i="8"/>
  <c r="F257" i="8"/>
  <c r="E257" i="8"/>
  <c r="D257" i="8"/>
  <c r="C257" i="8"/>
  <c r="H256" i="8"/>
  <c r="G256" i="8"/>
  <c r="F256" i="8"/>
  <c r="E256" i="8"/>
  <c r="D256" i="8"/>
  <c r="C256" i="8"/>
  <c r="H255" i="8"/>
  <c r="G255" i="8"/>
  <c r="F255" i="8"/>
  <c r="E255" i="8"/>
  <c r="D255" i="8"/>
  <c r="C255" i="8"/>
  <c r="H254" i="8"/>
  <c r="G254" i="8"/>
  <c r="F254" i="8"/>
  <c r="E254" i="8"/>
  <c r="D254" i="8"/>
  <c r="C254" i="8"/>
  <c r="H253" i="8"/>
  <c r="G253" i="8"/>
  <c r="F253" i="8"/>
  <c r="E253" i="8"/>
  <c r="D253" i="8"/>
  <c r="C253" i="8"/>
  <c r="H252" i="8"/>
  <c r="G252" i="8"/>
  <c r="F252" i="8"/>
  <c r="E252" i="8"/>
  <c r="D252" i="8"/>
  <c r="C252" i="8"/>
  <c r="H251" i="8"/>
  <c r="G251" i="8"/>
  <c r="F251" i="8"/>
  <c r="E251" i="8"/>
  <c r="D251" i="8"/>
  <c r="C251" i="8"/>
  <c r="H250" i="8"/>
  <c r="G250" i="8"/>
  <c r="F250" i="8"/>
  <c r="E250" i="8"/>
  <c r="D250" i="8"/>
  <c r="C250" i="8"/>
  <c r="H249" i="8"/>
  <c r="G249" i="8"/>
  <c r="F249" i="8"/>
  <c r="E249" i="8"/>
  <c r="D249" i="8"/>
  <c r="C249" i="8"/>
  <c r="H248" i="8"/>
  <c r="G248" i="8"/>
  <c r="F248" i="8"/>
  <c r="E248" i="8"/>
  <c r="D248" i="8"/>
  <c r="C248" i="8"/>
  <c r="H247" i="8"/>
  <c r="G247" i="8"/>
  <c r="F247" i="8"/>
  <c r="E247" i="8"/>
  <c r="D247" i="8"/>
  <c r="C247" i="8"/>
  <c r="H246" i="8"/>
  <c r="G246" i="8"/>
  <c r="F246" i="8"/>
  <c r="E246" i="8"/>
  <c r="D246" i="8"/>
  <c r="C246" i="8"/>
  <c r="H245" i="8"/>
  <c r="G245" i="8"/>
  <c r="F245" i="8"/>
  <c r="E245" i="8"/>
  <c r="D245" i="8"/>
  <c r="C245" i="8"/>
  <c r="H244" i="8"/>
  <c r="G244" i="8"/>
  <c r="F244" i="8"/>
  <c r="E244" i="8"/>
  <c r="D244" i="8"/>
  <c r="C244" i="8"/>
  <c r="H243" i="8"/>
  <c r="G243" i="8"/>
  <c r="F243" i="8"/>
  <c r="E243" i="8"/>
  <c r="D243" i="8"/>
  <c r="C243" i="8"/>
  <c r="H242" i="8"/>
  <c r="G242" i="8"/>
  <c r="F242" i="8"/>
  <c r="E242" i="8"/>
  <c r="D242" i="8"/>
  <c r="C242" i="8"/>
  <c r="H241" i="8"/>
  <c r="G241" i="8"/>
  <c r="F241" i="8"/>
  <c r="E241" i="8"/>
  <c r="D241" i="8"/>
  <c r="C241" i="8"/>
  <c r="H240" i="8"/>
  <c r="G240" i="8"/>
  <c r="F240" i="8"/>
  <c r="E240" i="8"/>
  <c r="D240" i="8"/>
  <c r="C240" i="8"/>
  <c r="H239" i="8"/>
  <c r="G239" i="8"/>
  <c r="F239" i="8"/>
  <c r="E239" i="8"/>
  <c r="D239" i="8"/>
  <c r="C239" i="8"/>
  <c r="H238" i="8"/>
  <c r="G238" i="8"/>
  <c r="F238" i="8"/>
  <c r="E238" i="8"/>
  <c r="D238" i="8"/>
  <c r="C238" i="8"/>
  <c r="H237" i="8"/>
  <c r="G237" i="8"/>
  <c r="F237" i="8"/>
  <c r="E237" i="8"/>
  <c r="D237" i="8"/>
  <c r="C237" i="8"/>
  <c r="H236" i="8"/>
  <c r="G236" i="8"/>
  <c r="F236" i="8"/>
  <c r="E236" i="8"/>
  <c r="D236" i="8"/>
  <c r="C236" i="8"/>
  <c r="H235" i="8"/>
  <c r="G235" i="8"/>
  <c r="F235" i="8"/>
  <c r="E235" i="8"/>
  <c r="D235" i="8"/>
  <c r="C235" i="8"/>
  <c r="H234" i="8"/>
  <c r="G234" i="8"/>
  <c r="F234" i="8"/>
  <c r="E234" i="8"/>
  <c r="D234" i="8"/>
  <c r="C234" i="8"/>
  <c r="H233" i="8"/>
  <c r="G233" i="8"/>
  <c r="F233" i="8"/>
  <c r="E233" i="8"/>
  <c r="D233" i="8"/>
  <c r="C233" i="8"/>
  <c r="H232" i="8"/>
  <c r="G232" i="8"/>
  <c r="F232" i="8"/>
  <c r="E232" i="8"/>
  <c r="D232" i="8"/>
  <c r="C232" i="8"/>
  <c r="H231" i="8"/>
  <c r="G231" i="8"/>
  <c r="F231" i="8"/>
  <c r="E231" i="8"/>
  <c r="D231" i="8"/>
  <c r="C231" i="8"/>
  <c r="H230" i="8"/>
  <c r="G230" i="8"/>
  <c r="F230" i="8"/>
  <c r="E230" i="8"/>
  <c r="D230" i="8"/>
  <c r="C230" i="8"/>
  <c r="H229" i="8"/>
  <c r="G229" i="8"/>
  <c r="F229" i="8"/>
  <c r="E229" i="8"/>
  <c r="D229" i="8"/>
  <c r="C229" i="8"/>
  <c r="H228" i="8"/>
  <c r="G228" i="8"/>
  <c r="F228" i="8"/>
  <c r="E228" i="8"/>
  <c r="D228" i="8"/>
  <c r="C228" i="8"/>
  <c r="H227" i="8"/>
  <c r="G227" i="8"/>
  <c r="F227" i="8"/>
  <c r="E227" i="8"/>
  <c r="D227" i="8"/>
  <c r="C227" i="8"/>
  <c r="H226" i="8"/>
  <c r="G226" i="8"/>
  <c r="F226" i="8"/>
  <c r="E226" i="8"/>
  <c r="D226" i="8"/>
  <c r="C226" i="8"/>
  <c r="H225" i="8"/>
  <c r="G225" i="8"/>
  <c r="F225" i="8"/>
  <c r="E225" i="8"/>
  <c r="D225" i="8"/>
  <c r="C225" i="8"/>
  <c r="H224" i="8"/>
  <c r="G224" i="8"/>
  <c r="F224" i="8"/>
  <c r="E224" i="8"/>
  <c r="D224" i="8"/>
  <c r="C224" i="8"/>
  <c r="H223" i="8"/>
  <c r="G223" i="8"/>
  <c r="F223" i="8"/>
  <c r="E223" i="8"/>
  <c r="D223" i="8"/>
  <c r="C223" i="8"/>
  <c r="H222" i="8"/>
  <c r="G222" i="8"/>
  <c r="F222" i="8"/>
  <c r="E222" i="8"/>
  <c r="D222" i="8"/>
  <c r="C222" i="8"/>
  <c r="H221" i="8"/>
  <c r="G221" i="8"/>
  <c r="F221" i="8"/>
  <c r="E221" i="8"/>
  <c r="D221" i="8"/>
  <c r="C221" i="8"/>
  <c r="H220" i="8"/>
  <c r="G220" i="8"/>
  <c r="F220" i="8"/>
  <c r="E220" i="8"/>
  <c r="D220" i="8"/>
  <c r="C220" i="8"/>
  <c r="H219" i="8"/>
  <c r="G219" i="8"/>
  <c r="F219" i="8"/>
  <c r="E219" i="8"/>
  <c r="D219" i="8"/>
  <c r="C219" i="8"/>
  <c r="H218" i="8"/>
  <c r="G218" i="8"/>
  <c r="F218" i="8"/>
  <c r="E218" i="8"/>
  <c r="D218" i="8"/>
  <c r="C218" i="8"/>
  <c r="H217" i="8"/>
  <c r="G217" i="8"/>
  <c r="F217" i="8"/>
  <c r="E217" i="8"/>
  <c r="D217" i="8"/>
  <c r="C217" i="8"/>
  <c r="H216" i="8"/>
  <c r="G216" i="8"/>
  <c r="F216" i="8"/>
  <c r="E216" i="8"/>
  <c r="D216" i="8"/>
  <c r="C216" i="8"/>
  <c r="H215" i="8"/>
  <c r="G215" i="8"/>
  <c r="F215" i="8"/>
  <c r="E215" i="8"/>
  <c r="D215" i="8"/>
  <c r="C215" i="8"/>
  <c r="H214" i="8"/>
  <c r="G214" i="8"/>
  <c r="F214" i="8"/>
  <c r="E214" i="8"/>
  <c r="D214" i="8"/>
  <c r="C214" i="8"/>
  <c r="H213" i="8"/>
  <c r="G213" i="8"/>
  <c r="F213" i="8"/>
  <c r="E213" i="8"/>
  <c r="D213" i="8"/>
  <c r="C213" i="8"/>
  <c r="H212" i="8"/>
  <c r="G212" i="8"/>
  <c r="F212" i="8"/>
  <c r="E212" i="8"/>
  <c r="D212" i="8"/>
  <c r="C212" i="8"/>
  <c r="H211" i="8"/>
  <c r="G211" i="8"/>
  <c r="F211" i="8"/>
  <c r="E211" i="8"/>
  <c r="D211" i="8"/>
  <c r="C211" i="8"/>
  <c r="H210" i="8"/>
  <c r="G210" i="8"/>
  <c r="F210" i="8"/>
  <c r="E210" i="8"/>
  <c r="D210" i="8"/>
  <c r="C210" i="8"/>
  <c r="H209" i="8"/>
  <c r="G209" i="8"/>
  <c r="F209" i="8"/>
  <c r="E209" i="8"/>
  <c r="D209" i="8"/>
  <c r="C209" i="8"/>
  <c r="H208" i="8"/>
  <c r="G208" i="8"/>
  <c r="F208" i="8"/>
  <c r="E208" i="8"/>
  <c r="D208" i="8"/>
  <c r="C208" i="8"/>
  <c r="H207" i="8"/>
  <c r="G207" i="8"/>
  <c r="F207" i="8"/>
  <c r="E207" i="8"/>
  <c r="D207" i="8"/>
  <c r="C207" i="8"/>
  <c r="H206" i="8"/>
  <c r="G206" i="8"/>
  <c r="F206" i="8"/>
  <c r="E206" i="8"/>
  <c r="D206" i="8"/>
  <c r="C206" i="8"/>
  <c r="H205" i="8"/>
  <c r="G205" i="8"/>
  <c r="F205" i="8"/>
  <c r="E205" i="8"/>
  <c r="D205" i="8"/>
  <c r="C205" i="8"/>
  <c r="H204" i="8"/>
  <c r="G204" i="8"/>
  <c r="F204" i="8"/>
  <c r="E204" i="8"/>
  <c r="D204" i="8"/>
  <c r="C204" i="8"/>
  <c r="H203" i="8"/>
  <c r="G203" i="8"/>
  <c r="F203" i="8"/>
  <c r="E203" i="8"/>
  <c r="D203" i="8"/>
  <c r="C203" i="8"/>
  <c r="H202" i="8"/>
  <c r="G202" i="8"/>
  <c r="F202" i="8"/>
  <c r="E202" i="8"/>
  <c r="D202" i="8"/>
  <c r="C202" i="8"/>
  <c r="H201" i="8"/>
  <c r="G201" i="8"/>
  <c r="F201" i="8"/>
  <c r="E201" i="8"/>
  <c r="D201" i="8"/>
  <c r="C201" i="8"/>
  <c r="H200" i="8"/>
  <c r="G200" i="8"/>
  <c r="F200" i="8"/>
  <c r="E200" i="8"/>
  <c r="D200" i="8"/>
  <c r="C200" i="8"/>
  <c r="H199" i="8"/>
  <c r="G199" i="8"/>
  <c r="F199" i="8"/>
  <c r="E199" i="8"/>
  <c r="D199" i="8"/>
  <c r="C199" i="8"/>
  <c r="H198" i="8"/>
  <c r="G198" i="8"/>
  <c r="F198" i="8"/>
  <c r="E198" i="8"/>
  <c r="D198" i="8"/>
  <c r="C198" i="8"/>
  <c r="H197" i="8"/>
  <c r="G197" i="8"/>
  <c r="F197" i="8"/>
  <c r="E197" i="8"/>
  <c r="D197" i="8"/>
  <c r="C197" i="8"/>
  <c r="H196" i="8"/>
  <c r="G196" i="8"/>
  <c r="F196" i="8"/>
  <c r="E196" i="8"/>
  <c r="D196" i="8"/>
  <c r="C196" i="8"/>
  <c r="H195" i="8"/>
  <c r="G195" i="8"/>
  <c r="F195" i="8"/>
  <c r="E195" i="8"/>
  <c r="D195" i="8"/>
  <c r="C195" i="8"/>
  <c r="H194" i="8"/>
  <c r="G194" i="8"/>
  <c r="F194" i="8"/>
  <c r="E194" i="8"/>
  <c r="D194" i="8"/>
  <c r="C194" i="8"/>
  <c r="H193" i="8"/>
  <c r="G193" i="8"/>
  <c r="F193" i="8"/>
  <c r="E193" i="8"/>
  <c r="D193" i="8"/>
  <c r="C193" i="8"/>
  <c r="H192" i="8"/>
  <c r="G192" i="8"/>
  <c r="F192" i="8"/>
  <c r="E192" i="8"/>
  <c r="D192" i="8"/>
  <c r="C192" i="8"/>
  <c r="H191" i="8"/>
  <c r="G191" i="8"/>
  <c r="F191" i="8"/>
  <c r="E191" i="8"/>
  <c r="D191" i="8"/>
  <c r="C191" i="8"/>
  <c r="H190" i="8"/>
  <c r="G190" i="8"/>
  <c r="F190" i="8"/>
  <c r="E190" i="8"/>
  <c r="D190" i="8"/>
  <c r="C190" i="8"/>
  <c r="H189" i="8"/>
  <c r="G189" i="8"/>
  <c r="F189" i="8"/>
  <c r="E189" i="8"/>
  <c r="D189" i="8"/>
  <c r="C189" i="8"/>
  <c r="H188" i="8"/>
  <c r="G188" i="8"/>
  <c r="F188" i="8"/>
  <c r="E188" i="8"/>
  <c r="D188" i="8"/>
  <c r="C188" i="8"/>
  <c r="H187" i="8"/>
  <c r="G187" i="8"/>
  <c r="F187" i="8"/>
  <c r="E187" i="8"/>
  <c r="D187" i="8"/>
  <c r="C187" i="8"/>
  <c r="H186" i="8"/>
  <c r="G186" i="8"/>
  <c r="F186" i="8"/>
  <c r="E186" i="8"/>
  <c r="D186" i="8"/>
  <c r="C186" i="8"/>
  <c r="H185" i="8"/>
  <c r="G185" i="8"/>
  <c r="F185" i="8"/>
  <c r="E185" i="8"/>
  <c r="D185" i="8"/>
  <c r="C185" i="8"/>
  <c r="H184" i="8"/>
  <c r="G184" i="8"/>
  <c r="F184" i="8"/>
  <c r="E184" i="8"/>
  <c r="D184" i="8"/>
  <c r="C184" i="8"/>
  <c r="H183" i="8"/>
  <c r="G183" i="8"/>
  <c r="F183" i="8"/>
  <c r="E183" i="8"/>
  <c r="D183" i="8"/>
  <c r="C183" i="8"/>
  <c r="H182" i="8"/>
  <c r="G182" i="8"/>
  <c r="F182" i="8"/>
  <c r="E182" i="8"/>
  <c r="D182" i="8"/>
  <c r="C182" i="8"/>
  <c r="H181" i="8"/>
  <c r="G181" i="8"/>
  <c r="F181" i="8"/>
  <c r="E181" i="8"/>
  <c r="D181" i="8"/>
  <c r="C181" i="8"/>
  <c r="H180" i="8"/>
  <c r="G180" i="8"/>
  <c r="F180" i="8"/>
  <c r="E180" i="8"/>
  <c r="D180" i="8"/>
  <c r="C180" i="8"/>
  <c r="H179" i="8"/>
  <c r="G179" i="8"/>
  <c r="F179" i="8"/>
  <c r="E179" i="8"/>
  <c r="D179" i="8"/>
  <c r="C179" i="8"/>
  <c r="H178" i="8"/>
  <c r="G178" i="8"/>
  <c r="F178" i="8"/>
  <c r="E178" i="8"/>
  <c r="D178" i="8"/>
  <c r="C178" i="8"/>
  <c r="H177" i="8"/>
  <c r="G177" i="8"/>
  <c r="F177" i="8"/>
  <c r="E177" i="8"/>
  <c r="D177" i="8"/>
  <c r="C177" i="8"/>
  <c r="H176" i="8"/>
  <c r="G176" i="8"/>
  <c r="F176" i="8"/>
  <c r="E176" i="8"/>
  <c r="D176" i="8"/>
  <c r="C176" i="8"/>
  <c r="H175" i="8"/>
  <c r="G175" i="8"/>
  <c r="F175" i="8"/>
  <c r="E175" i="8"/>
  <c r="D175" i="8"/>
  <c r="C175" i="8"/>
  <c r="H174" i="8"/>
  <c r="G174" i="8"/>
  <c r="F174" i="8"/>
  <c r="E174" i="8"/>
  <c r="D174" i="8"/>
  <c r="C174" i="8"/>
  <c r="H173" i="8"/>
  <c r="G173" i="8"/>
  <c r="F173" i="8"/>
  <c r="E173" i="8"/>
  <c r="D173" i="8"/>
  <c r="C173" i="8"/>
  <c r="H172" i="8"/>
  <c r="G172" i="8"/>
  <c r="F172" i="8"/>
  <c r="E172" i="8"/>
  <c r="D172" i="8"/>
  <c r="C172" i="8"/>
  <c r="H171" i="8"/>
  <c r="G171" i="8"/>
  <c r="F171" i="8"/>
  <c r="E171" i="8"/>
  <c r="D171" i="8"/>
  <c r="C171" i="8"/>
  <c r="H170" i="8"/>
  <c r="G170" i="8"/>
  <c r="F170" i="8"/>
  <c r="E170" i="8"/>
  <c r="D170" i="8"/>
  <c r="C170" i="8"/>
  <c r="H169" i="8"/>
  <c r="G169" i="8"/>
  <c r="F169" i="8"/>
  <c r="E169" i="8"/>
  <c r="D169" i="8"/>
  <c r="C169" i="8"/>
  <c r="H168" i="8"/>
  <c r="G168" i="8"/>
  <c r="F168" i="8"/>
  <c r="E168" i="8"/>
  <c r="D168" i="8"/>
  <c r="C168" i="8"/>
  <c r="H167" i="8"/>
  <c r="G167" i="8"/>
  <c r="F167" i="8"/>
  <c r="E167" i="8"/>
  <c r="D167" i="8"/>
  <c r="C167" i="8"/>
  <c r="H166" i="8"/>
  <c r="G166" i="8"/>
  <c r="F166" i="8"/>
  <c r="E166" i="8"/>
  <c r="D166" i="8"/>
  <c r="C166" i="8"/>
  <c r="H165" i="8"/>
  <c r="G165" i="8"/>
  <c r="F165" i="8"/>
  <c r="E165" i="8"/>
  <c r="D165" i="8"/>
  <c r="C165" i="8"/>
  <c r="H164" i="8"/>
  <c r="G164" i="8"/>
  <c r="F164" i="8"/>
  <c r="E164" i="8"/>
  <c r="D164" i="8"/>
  <c r="C164" i="8"/>
  <c r="H163" i="8"/>
  <c r="G163" i="8"/>
  <c r="F163" i="8"/>
  <c r="E163" i="8"/>
  <c r="D163" i="8"/>
  <c r="C163" i="8"/>
  <c r="H162" i="8"/>
  <c r="G162" i="8"/>
  <c r="F162" i="8"/>
  <c r="E162" i="8"/>
  <c r="D162" i="8"/>
  <c r="C162" i="8"/>
  <c r="H161" i="8"/>
  <c r="G161" i="8"/>
  <c r="F161" i="8"/>
  <c r="E161" i="8"/>
  <c r="D161" i="8"/>
  <c r="C161" i="8"/>
  <c r="H160" i="8"/>
  <c r="G160" i="8"/>
  <c r="F160" i="8"/>
  <c r="E160" i="8"/>
  <c r="D160" i="8"/>
  <c r="C160" i="8"/>
  <c r="H159" i="8"/>
  <c r="G159" i="8"/>
  <c r="F159" i="8"/>
  <c r="E159" i="8"/>
  <c r="D159" i="8"/>
  <c r="C159" i="8"/>
  <c r="H158" i="8"/>
  <c r="G158" i="8"/>
  <c r="F158" i="8"/>
  <c r="E158" i="8"/>
  <c r="D158" i="8"/>
  <c r="C158" i="8"/>
  <c r="H157" i="8"/>
  <c r="G157" i="8"/>
  <c r="F157" i="8"/>
  <c r="E157" i="8"/>
  <c r="D157" i="8"/>
  <c r="C157" i="8"/>
  <c r="H156" i="8"/>
  <c r="G156" i="8"/>
  <c r="F156" i="8"/>
  <c r="E156" i="8"/>
  <c r="D156" i="8"/>
  <c r="C156" i="8"/>
  <c r="H155" i="8"/>
  <c r="G155" i="8"/>
  <c r="F155" i="8"/>
  <c r="E155" i="8"/>
  <c r="D155" i="8"/>
  <c r="C155" i="8"/>
  <c r="H154" i="8"/>
  <c r="G154" i="8"/>
  <c r="F154" i="8"/>
  <c r="E154" i="8"/>
  <c r="D154" i="8"/>
  <c r="C154" i="8"/>
  <c r="H153" i="8"/>
  <c r="G153" i="8"/>
  <c r="F153" i="8"/>
  <c r="E153" i="8"/>
  <c r="D153" i="8"/>
  <c r="C153" i="8"/>
  <c r="H152" i="8"/>
  <c r="G152" i="8"/>
  <c r="F152" i="8"/>
  <c r="E152" i="8"/>
  <c r="D152" i="8"/>
  <c r="C152" i="8"/>
  <c r="H151" i="8"/>
  <c r="G151" i="8"/>
  <c r="F151" i="8"/>
  <c r="E151" i="8"/>
  <c r="D151" i="8"/>
  <c r="C151" i="8"/>
  <c r="H150" i="8"/>
  <c r="G150" i="8"/>
  <c r="F150" i="8"/>
  <c r="E150" i="8"/>
  <c r="D150" i="8"/>
  <c r="C150" i="8"/>
  <c r="H149" i="8"/>
  <c r="G149" i="8"/>
  <c r="F149" i="8"/>
  <c r="E149" i="8"/>
  <c r="D149" i="8"/>
  <c r="C149" i="8"/>
  <c r="H148" i="8"/>
  <c r="G148" i="8"/>
  <c r="F148" i="8"/>
  <c r="E148" i="8"/>
  <c r="D148" i="8"/>
  <c r="C148" i="8"/>
  <c r="H147" i="8"/>
  <c r="G147" i="8"/>
  <c r="F147" i="8"/>
  <c r="E147" i="8"/>
  <c r="D147" i="8"/>
  <c r="C147" i="8"/>
  <c r="H146" i="8"/>
  <c r="G146" i="8"/>
  <c r="F146" i="8"/>
  <c r="E146" i="8"/>
  <c r="D146" i="8"/>
  <c r="C146" i="8"/>
  <c r="H145" i="8"/>
  <c r="G145" i="8"/>
  <c r="F145" i="8"/>
  <c r="E145" i="8"/>
  <c r="D145" i="8"/>
  <c r="C145" i="8"/>
  <c r="H144" i="8"/>
  <c r="G144" i="8"/>
  <c r="F144" i="8"/>
  <c r="E144" i="8"/>
  <c r="D144" i="8"/>
  <c r="C144" i="8"/>
  <c r="H143" i="8"/>
  <c r="G143" i="8"/>
  <c r="F143" i="8"/>
  <c r="E143" i="8"/>
  <c r="D143" i="8"/>
  <c r="C143" i="8"/>
  <c r="H142" i="8"/>
  <c r="G142" i="8"/>
  <c r="F142" i="8"/>
  <c r="E142" i="8"/>
  <c r="D142" i="8"/>
  <c r="C142" i="8"/>
  <c r="H141" i="8"/>
  <c r="G141" i="8"/>
  <c r="F141" i="8"/>
  <c r="E141" i="8"/>
  <c r="D141" i="8"/>
  <c r="C141" i="8"/>
  <c r="H140" i="8"/>
  <c r="G140" i="8"/>
  <c r="F140" i="8"/>
  <c r="E140" i="8"/>
  <c r="D140" i="8"/>
  <c r="C140" i="8"/>
  <c r="H139" i="8"/>
  <c r="G139" i="8"/>
  <c r="F139" i="8"/>
  <c r="E139" i="8"/>
  <c r="D139" i="8"/>
  <c r="C139" i="8"/>
  <c r="H138" i="8"/>
  <c r="G138" i="8"/>
  <c r="F138" i="8"/>
  <c r="E138" i="8"/>
  <c r="D138" i="8"/>
  <c r="C138" i="8"/>
  <c r="H137" i="8"/>
  <c r="G137" i="8"/>
  <c r="F137" i="8"/>
  <c r="E137" i="8"/>
  <c r="D137" i="8"/>
  <c r="C137" i="8"/>
  <c r="H136" i="8"/>
  <c r="G136" i="8"/>
  <c r="F136" i="8"/>
  <c r="E136" i="8"/>
  <c r="D136" i="8"/>
  <c r="C136" i="8"/>
  <c r="H135" i="8"/>
  <c r="G135" i="8"/>
  <c r="F135" i="8"/>
  <c r="E135" i="8"/>
  <c r="D135" i="8"/>
  <c r="C135" i="8"/>
  <c r="H134" i="8"/>
  <c r="G134" i="8"/>
  <c r="F134" i="8"/>
  <c r="E134" i="8"/>
  <c r="D134" i="8"/>
  <c r="C134" i="8"/>
  <c r="H133" i="8"/>
  <c r="G133" i="8"/>
  <c r="F133" i="8"/>
  <c r="E133" i="8"/>
  <c r="D133" i="8"/>
  <c r="C133" i="8"/>
  <c r="H132" i="8"/>
  <c r="G132" i="8"/>
  <c r="F132" i="8"/>
  <c r="E132" i="8"/>
  <c r="D132" i="8"/>
  <c r="C132" i="8"/>
  <c r="H131" i="8"/>
  <c r="G131" i="8"/>
  <c r="F131" i="8"/>
  <c r="E131" i="8"/>
  <c r="D131" i="8"/>
  <c r="C131" i="8"/>
  <c r="H130" i="8"/>
  <c r="G130" i="8"/>
  <c r="F130" i="8"/>
  <c r="E130" i="8"/>
  <c r="D130" i="8"/>
  <c r="C130" i="8"/>
  <c r="H129" i="8"/>
  <c r="G129" i="8"/>
  <c r="F129" i="8"/>
  <c r="E129" i="8"/>
  <c r="D129" i="8"/>
  <c r="C129" i="8"/>
  <c r="H128" i="8"/>
  <c r="G128" i="8"/>
  <c r="F128" i="8"/>
  <c r="E128" i="8"/>
  <c r="D128" i="8"/>
  <c r="C128" i="8"/>
  <c r="H127" i="8"/>
  <c r="G127" i="8"/>
  <c r="F127" i="8"/>
  <c r="E127" i="8"/>
  <c r="D127" i="8"/>
  <c r="C127" i="8"/>
  <c r="H126" i="8"/>
  <c r="G126" i="8"/>
  <c r="F126" i="8"/>
  <c r="E126" i="8"/>
  <c r="D126" i="8"/>
  <c r="C126" i="8"/>
  <c r="H125" i="8"/>
  <c r="G125" i="8"/>
  <c r="F125" i="8"/>
  <c r="E125" i="8"/>
  <c r="D125" i="8"/>
  <c r="C125" i="8"/>
  <c r="H124" i="8"/>
  <c r="G124" i="8"/>
  <c r="F124" i="8"/>
  <c r="E124" i="8"/>
  <c r="D124" i="8"/>
  <c r="C124" i="8"/>
  <c r="H123" i="8"/>
  <c r="G123" i="8"/>
  <c r="F123" i="8"/>
  <c r="E123" i="8"/>
  <c r="D123" i="8"/>
  <c r="C123" i="8"/>
  <c r="H122" i="8"/>
  <c r="G122" i="8"/>
  <c r="F122" i="8"/>
  <c r="E122" i="8"/>
  <c r="D122" i="8"/>
  <c r="C122" i="8"/>
  <c r="H121" i="8"/>
  <c r="G121" i="8"/>
  <c r="F121" i="8"/>
  <c r="E121" i="8"/>
  <c r="D121" i="8"/>
  <c r="C121" i="8"/>
  <c r="H120" i="8"/>
  <c r="G120" i="8"/>
  <c r="F120" i="8"/>
  <c r="E120" i="8"/>
  <c r="D120" i="8"/>
  <c r="C120" i="8"/>
  <c r="H119" i="8"/>
  <c r="G119" i="8"/>
  <c r="F119" i="8"/>
  <c r="E119" i="8"/>
  <c r="D119" i="8"/>
  <c r="C119" i="8"/>
  <c r="H118" i="8"/>
  <c r="G118" i="8"/>
  <c r="F118" i="8"/>
  <c r="E118" i="8"/>
  <c r="D118" i="8"/>
  <c r="C118" i="8"/>
  <c r="H117" i="8"/>
  <c r="G117" i="8"/>
  <c r="F117" i="8"/>
  <c r="E117" i="8"/>
  <c r="D117" i="8"/>
  <c r="C117" i="8"/>
  <c r="H116" i="8"/>
  <c r="G116" i="8"/>
  <c r="F116" i="8"/>
  <c r="E116" i="8"/>
  <c r="D116" i="8"/>
  <c r="C116" i="8"/>
  <c r="H115" i="8"/>
  <c r="G115" i="8"/>
  <c r="F115" i="8"/>
  <c r="E115" i="8"/>
  <c r="D115" i="8"/>
  <c r="C115" i="8"/>
  <c r="H114" i="8"/>
  <c r="G114" i="8"/>
  <c r="F114" i="8"/>
  <c r="E114" i="8"/>
  <c r="D114" i="8"/>
  <c r="C114" i="8"/>
  <c r="H113" i="8"/>
  <c r="G113" i="8"/>
  <c r="F113" i="8"/>
  <c r="E113" i="8"/>
  <c r="D113" i="8"/>
  <c r="C113" i="8"/>
  <c r="H112" i="8"/>
  <c r="G112" i="8"/>
  <c r="F112" i="8"/>
  <c r="E112" i="8"/>
  <c r="D112" i="8"/>
  <c r="C112" i="8"/>
  <c r="H111" i="8"/>
  <c r="G111" i="8"/>
  <c r="F111" i="8"/>
  <c r="E111" i="8"/>
  <c r="D111" i="8"/>
  <c r="C111" i="8"/>
  <c r="H110" i="8"/>
  <c r="G110" i="8"/>
  <c r="F110" i="8"/>
  <c r="E110" i="8"/>
  <c r="D110" i="8"/>
  <c r="C110" i="8"/>
  <c r="H109" i="8"/>
  <c r="G109" i="8"/>
  <c r="F109" i="8"/>
  <c r="E109" i="8"/>
  <c r="D109" i="8"/>
  <c r="C109" i="8"/>
  <c r="H108" i="8"/>
  <c r="G108" i="8"/>
  <c r="F108" i="8"/>
  <c r="E108" i="8"/>
  <c r="D108" i="8"/>
  <c r="C108" i="8"/>
  <c r="H107" i="8"/>
  <c r="G107" i="8"/>
  <c r="F107" i="8"/>
  <c r="E107" i="8"/>
  <c r="D107" i="8"/>
  <c r="C107" i="8"/>
  <c r="H106" i="8"/>
  <c r="G106" i="8"/>
  <c r="F106" i="8"/>
  <c r="E106" i="8"/>
  <c r="D106" i="8"/>
  <c r="C106" i="8"/>
  <c r="H105" i="8"/>
  <c r="G105" i="8"/>
  <c r="F105" i="8"/>
  <c r="E105" i="8"/>
  <c r="D105" i="8"/>
  <c r="C105" i="8"/>
  <c r="H104" i="8"/>
  <c r="G104" i="8"/>
  <c r="F104" i="8"/>
  <c r="E104" i="8"/>
  <c r="D104" i="8"/>
  <c r="C104" i="8"/>
  <c r="H103" i="8"/>
  <c r="G103" i="8"/>
  <c r="F103" i="8"/>
  <c r="E103" i="8"/>
  <c r="D103" i="8"/>
  <c r="C103" i="8"/>
  <c r="H102" i="8"/>
  <c r="G102" i="8"/>
  <c r="F102" i="8"/>
  <c r="E102" i="8"/>
  <c r="D102" i="8"/>
  <c r="C102" i="8"/>
  <c r="H101" i="8"/>
  <c r="G101" i="8"/>
  <c r="F101" i="8"/>
  <c r="E101" i="8"/>
  <c r="D101" i="8"/>
  <c r="C101" i="8"/>
  <c r="H100" i="8"/>
  <c r="G100" i="8"/>
  <c r="F100" i="8"/>
  <c r="E100" i="8"/>
  <c r="D100" i="8"/>
  <c r="C100" i="8"/>
  <c r="H99" i="8"/>
  <c r="G99" i="8"/>
  <c r="F99" i="8"/>
  <c r="E99" i="8"/>
  <c r="D99" i="8"/>
  <c r="C99" i="8"/>
  <c r="H98" i="8"/>
  <c r="G98" i="8"/>
  <c r="F98" i="8"/>
  <c r="E98" i="8"/>
  <c r="D98" i="8"/>
  <c r="C98" i="8"/>
  <c r="H97" i="8"/>
  <c r="G97" i="8"/>
  <c r="F97" i="8"/>
  <c r="E97" i="8"/>
  <c r="D97" i="8"/>
  <c r="C97" i="8"/>
  <c r="H96" i="8"/>
  <c r="G96" i="8"/>
  <c r="F96" i="8"/>
  <c r="E96" i="8"/>
  <c r="D96" i="8"/>
  <c r="C96" i="8"/>
  <c r="H95" i="8"/>
  <c r="G95" i="8"/>
  <c r="F95" i="8"/>
  <c r="E95" i="8"/>
  <c r="D95" i="8"/>
  <c r="C95" i="8"/>
  <c r="H94" i="8"/>
  <c r="G94" i="8"/>
  <c r="F94" i="8"/>
  <c r="E94" i="8"/>
  <c r="D94" i="8"/>
  <c r="C94" i="8"/>
  <c r="H93" i="8"/>
  <c r="G93" i="8"/>
  <c r="F93" i="8"/>
  <c r="E93" i="8"/>
  <c r="D93" i="8"/>
  <c r="C93" i="8"/>
  <c r="H92" i="8"/>
  <c r="G92" i="8"/>
  <c r="F92" i="8"/>
  <c r="E92" i="8"/>
  <c r="D92" i="8"/>
  <c r="C92" i="8"/>
  <c r="H91" i="8"/>
  <c r="G91" i="8"/>
  <c r="F91" i="8"/>
  <c r="E91" i="8"/>
  <c r="D91" i="8"/>
  <c r="C91" i="8"/>
  <c r="H90" i="8"/>
  <c r="G90" i="8"/>
  <c r="F90" i="8"/>
  <c r="E90" i="8"/>
  <c r="D90" i="8"/>
  <c r="C90" i="8"/>
  <c r="H89" i="8"/>
  <c r="G89" i="8"/>
  <c r="F89" i="8"/>
  <c r="E89" i="8"/>
  <c r="D89" i="8"/>
  <c r="C89" i="8"/>
  <c r="H88" i="8"/>
  <c r="G88" i="8"/>
  <c r="F88" i="8"/>
  <c r="E88" i="8"/>
  <c r="D88" i="8"/>
  <c r="C88" i="8"/>
  <c r="H87" i="8"/>
  <c r="G87" i="8"/>
  <c r="F87" i="8"/>
  <c r="E87" i="8"/>
  <c r="D87" i="8"/>
  <c r="C87" i="8"/>
  <c r="H86" i="8"/>
  <c r="G86" i="8"/>
  <c r="F86" i="8"/>
  <c r="E86" i="8"/>
  <c r="D86" i="8"/>
  <c r="C86" i="8"/>
  <c r="H85" i="8"/>
  <c r="G85" i="8"/>
  <c r="F85" i="8"/>
  <c r="E85" i="8"/>
  <c r="D85" i="8"/>
  <c r="C85" i="8"/>
  <c r="H84" i="8"/>
  <c r="G84" i="8"/>
  <c r="F84" i="8"/>
  <c r="E84" i="8"/>
  <c r="D84" i="8"/>
  <c r="C84" i="8"/>
  <c r="H83" i="8"/>
  <c r="G83" i="8"/>
  <c r="F83" i="8"/>
  <c r="E83" i="8"/>
  <c r="D83" i="8"/>
  <c r="C83" i="8"/>
  <c r="H82" i="8"/>
  <c r="G82" i="8"/>
  <c r="F82" i="8"/>
  <c r="E82" i="8"/>
  <c r="D82" i="8"/>
  <c r="C82" i="8"/>
  <c r="H81" i="8"/>
  <c r="G81" i="8"/>
  <c r="F81" i="8"/>
  <c r="E81" i="8"/>
  <c r="D81" i="8"/>
  <c r="C81" i="8"/>
  <c r="H80" i="8"/>
  <c r="G80" i="8"/>
  <c r="F80" i="8"/>
  <c r="E80" i="8"/>
  <c r="D80" i="8"/>
  <c r="C80" i="8"/>
  <c r="H79" i="8"/>
  <c r="G79" i="8"/>
  <c r="F79" i="8"/>
  <c r="E79" i="8"/>
  <c r="D79" i="8"/>
  <c r="C79" i="8"/>
  <c r="H78" i="8"/>
  <c r="G78" i="8"/>
  <c r="F78" i="8"/>
  <c r="E78" i="8"/>
  <c r="D78" i="8"/>
  <c r="C78" i="8"/>
  <c r="H77" i="8"/>
  <c r="G77" i="8"/>
  <c r="F77" i="8"/>
  <c r="E77" i="8"/>
  <c r="D77" i="8"/>
  <c r="C77" i="8"/>
  <c r="H76" i="8"/>
  <c r="G76" i="8"/>
  <c r="F76" i="8"/>
  <c r="E76" i="8"/>
  <c r="D76" i="8"/>
  <c r="C76" i="8"/>
  <c r="H75" i="8"/>
  <c r="G75" i="8"/>
  <c r="F75" i="8"/>
  <c r="E75" i="8"/>
  <c r="D75" i="8"/>
  <c r="C75" i="8"/>
  <c r="H74" i="8"/>
  <c r="G74" i="8"/>
  <c r="F74" i="8"/>
  <c r="E74" i="8"/>
  <c r="D74" i="8"/>
  <c r="C74" i="8"/>
  <c r="H73" i="8"/>
  <c r="G73" i="8"/>
  <c r="F73" i="8"/>
  <c r="E73" i="8"/>
  <c r="D73" i="8"/>
  <c r="C73" i="8"/>
  <c r="H72" i="8"/>
  <c r="G72" i="8"/>
  <c r="F72" i="8"/>
  <c r="E72" i="8"/>
  <c r="D72" i="8"/>
  <c r="C72" i="8"/>
  <c r="H71" i="8"/>
  <c r="G71" i="8"/>
  <c r="F71" i="8"/>
  <c r="E71" i="8"/>
  <c r="D71" i="8"/>
  <c r="C71" i="8"/>
  <c r="H70" i="8"/>
  <c r="G70" i="8"/>
  <c r="F70" i="8"/>
  <c r="E70" i="8"/>
  <c r="D70" i="8"/>
  <c r="C70" i="8"/>
  <c r="H69" i="8"/>
  <c r="G69" i="8"/>
  <c r="F69" i="8"/>
  <c r="E69" i="8"/>
  <c r="D69" i="8"/>
  <c r="C69" i="8"/>
  <c r="H68" i="8"/>
  <c r="G68" i="8"/>
  <c r="F68" i="8"/>
  <c r="E68" i="8"/>
  <c r="D68" i="8"/>
  <c r="C68" i="8"/>
  <c r="H67" i="8"/>
  <c r="G67" i="8"/>
  <c r="F67" i="8"/>
  <c r="E67" i="8"/>
  <c r="D67" i="8"/>
  <c r="C67" i="8"/>
  <c r="H66" i="8"/>
  <c r="G66" i="8"/>
  <c r="F66" i="8"/>
  <c r="E66" i="8"/>
  <c r="D66" i="8"/>
  <c r="C66" i="8"/>
  <c r="H65" i="8"/>
  <c r="G65" i="8"/>
  <c r="F65" i="8"/>
  <c r="E65" i="8"/>
  <c r="D65" i="8"/>
  <c r="C65" i="8"/>
  <c r="H64" i="8"/>
  <c r="G64" i="8"/>
  <c r="F64" i="8"/>
  <c r="E64" i="8"/>
  <c r="D64" i="8"/>
  <c r="C64" i="8"/>
  <c r="H63" i="8"/>
  <c r="G63" i="8"/>
  <c r="F63" i="8"/>
  <c r="E63" i="8"/>
  <c r="D63" i="8"/>
  <c r="C63" i="8"/>
  <c r="H62" i="8"/>
  <c r="G62" i="8"/>
  <c r="F62" i="8"/>
  <c r="E62" i="8"/>
  <c r="D62" i="8"/>
  <c r="C62" i="8"/>
  <c r="H61" i="8"/>
  <c r="G61" i="8"/>
  <c r="F61" i="8"/>
  <c r="E61" i="8"/>
  <c r="D61" i="8"/>
  <c r="C61" i="8"/>
  <c r="H60" i="8"/>
  <c r="G60" i="8"/>
  <c r="F60" i="8"/>
  <c r="E60" i="8"/>
  <c r="D60" i="8"/>
  <c r="C60" i="8"/>
  <c r="H59" i="8"/>
  <c r="G59" i="8"/>
  <c r="F59" i="8"/>
  <c r="E59" i="8"/>
  <c r="D59" i="8"/>
  <c r="C59" i="8"/>
  <c r="H58" i="8"/>
  <c r="G58" i="8"/>
  <c r="F58" i="8"/>
  <c r="E58" i="8"/>
  <c r="D58" i="8"/>
  <c r="C58" i="8"/>
  <c r="H57" i="8"/>
  <c r="G57" i="8"/>
  <c r="F57" i="8"/>
  <c r="E57" i="8"/>
  <c r="D57" i="8"/>
  <c r="C57" i="8"/>
  <c r="H56" i="8"/>
  <c r="G56" i="8"/>
  <c r="F56" i="8"/>
  <c r="E56" i="8"/>
  <c r="D56" i="8"/>
  <c r="C56" i="8"/>
  <c r="H55" i="8"/>
  <c r="G55" i="8"/>
  <c r="F55" i="8"/>
  <c r="E55" i="8"/>
  <c r="D55" i="8"/>
  <c r="C55" i="8"/>
  <c r="H54" i="8"/>
  <c r="G54" i="8"/>
  <c r="F54" i="8"/>
  <c r="E54" i="8"/>
  <c r="D54" i="8"/>
  <c r="C54" i="8"/>
  <c r="H53" i="8"/>
  <c r="G53" i="8"/>
  <c r="F53" i="8"/>
  <c r="E53" i="8"/>
  <c r="D53" i="8"/>
  <c r="C53" i="8"/>
  <c r="H52" i="8"/>
  <c r="G52" i="8"/>
  <c r="F52" i="8"/>
  <c r="E52" i="8"/>
  <c r="D52" i="8"/>
  <c r="C52" i="8"/>
  <c r="H51" i="8"/>
  <c r="G51" i="8"/>
  <c r="F51" i="8"/>
  <c r="E51" i="8"/>
  <c r="D51" i="8"/>
  <c r="C51" i="8"/>
  <c r="H50" i="8"/>
  <c r="G50" i="8"/>
  <c r="F50" i="8"/>
  <c r="E50" i="8"/>
  <c r="D50" i="8"/>
  <c r="C50" i="8"/>
  <c r="H49" i="8"/>
  <c r="G49" i="8"/>
  <c r="F49" i="8"/>
  <c r="E49" i="8"/>
  <c r="D49" i="8"/>
  <c r="C49" i="8"/>
  <c r="G43" i="8"/>
  <c r="G48" i="8"/>
  <c r="E48" i="8"/>
  <c r="C48" i="8"/>
  <c r="G47" i="8"/>
  <c r="E47" i="8"/>
  <c r="C47" i="8"/>
  <c r="G46" i="8"/>
  <c r="E46" i="8"/>
  <c r="C46" i="8"/>
  <c r="H48" i="8"/>
  <c r="F48" i="8"/>
  <c r="D48" i="8"/>
  <c r="H47" i="8"/>
  <c r="F47" i="8"/>
  <c r="D47" i="8"/>
  <c r="H46" i="8"/>
  <c r="F46" i="8"/>
  <c r="D46" i="8"/>
  <c r="H45" i="8"/>
  <c r="G45" i="8"/>
  <c r="F45" i="8"/>
  <c r="E45" i="8"/>
  <c r="D45" i="8"/>
  <c r="C45" i="8"/>
  <c r="H44" i="8"/>
  <c r="G44" i="8"/>
  <c r="F44" i="8"/>
  <c r="E44" i="8"/>
  <c r="D44" i="8"/>
  <c r="C44" i="8"/>
  <c r="H43" i="8"/>
  <c r="F43" i="8"/>
  <c r="E43" i="8"/>
  <c r="D43" i="8"/>
  <c r="C43" i="8"/>
  <c r="H42" i="8"/>
  <c r="G42" i="8"/>
  <c r="F42" i="8"/>
  <c r="E42" i="8"/>
  <c r="D42" i="8"/>
  <c r="C42" i="8"/>
  <c r="H41" i="8"/>
  <c r="G41" i="8"/>
  <c r="F41" i="8"/>
  <c r="E41" i="8"/>
  <c r="D41" i="8"/>
  <c r="C38" i="8"/>
  <c r="C41" i="8"/>
  <c r="H40" i="8"/>
  <c r="G40" i="8"/>
  <c r="F40" i="8"/>
  <c r="E40" i="8"/>
  <c r="D40" i="8"/>
  <c r="C40" i="8"/>
  <c r="C37" i="8"/>
  <c r="H39" i="8"/>
  <c r="G39" i="8"/>
  <c r="F39" i="8"/>
  <c r="E39" i="8"/>
  <c r="D39" i="8"/>
  <c r="C39" i="8"/>
  <c r="H38" i="8"/>
  <c r="G38" i="8"/>
  <c r="F38" i="8"/>
  <c r="E38" i="8"/>
  <c r="D38" i="8"/>
  <c r="H37" i="8"/>
  <c r="G37" i="8"/>
  <c r="F37" i="8"/>
  <c r="E37" i="8"/>
  <c r="D37" i="8"/>
  <c r="H36" i="8"/>
  <c r="G36" i="8"/>
  <c r="F36" i="8"/>
  <c r="E36" i="8"/>
  <c r="D36" i="8"/>
  <c r="C36" i="8"/>
  <c r="H35" i="8"/>
  <c r="G35" i="8"/>
  <c r="F35" i="8"/>
  <c r="E35" i="8"/>
  <c r="D35" i="8"/>
  <c r="C35" i="8"/>
  <c r="H34" i="8"/>
  <c r="G34" i="8"/>
  <c r="F34" i="8"/>
  <c r="E34" i="8"/>
  <c r="D34" i="8"/>
  <c r="C34" i="8"/>
  <c r="H33" i="8"/>
  <c r="G33" i="8"/>
  <c r="F33" i="8"/>
  <c r="E33" i="8"/>
  <c r="D33" i="8"/>
  <c r="C33" i="8"/>
  <c r="H32" i="8"/>
  <c r="G32" i="8"/>
  <c r="F32" i="8"/>
  <c r="E32" i="8"/>
  <c r="D32" i="8"/>
  <c r="C32" i="8"/>
  <c r="H31" i="8"/>
  <c r="G31" i="8"/>
  <c r="F31" i="8"/>
  <c r="E31" i="8"/>
  <c r="D31" i="8"/>
  <c r="C31" i="8"/>
  <c r="H30" i="8"/>
  <c r="G30" i="8"/>
  <c r="F30" i="8"/>
  <c r="E30" i="8"/>
  <c r="D30" i="8"/>
  <c r="C30" i="8"/>
  <c r="H29" i="8"/>
  <c r="G29" i="8"/>
  <c r="F29" i="8"/>
  <c r="E29" i="8"/>
  <c r="D29" i="8"/>
  <c r="C29" i="8"/>
  <c r="H28" i="8"/>
  <c r="G28" i="8"/>
  <c r="F28" i="8"/>
  <c r="E28" i="8"/>
  <c r="D28" i="8"/>
  <c r="C28" i="8"/>
  <c r="H27" i="8"/>
  <c r="G27" i="8"/>
  <c r="F27" i="8"/>
  <c r="E27" i="8"/>
  <c r="D27" i="8"/>
  <c r="C27" i="8"/>
  <c r="H26" i="8"/>
  <c r="G26" i="8"/>
  <c r="F26" i="8"/>
  <c r="E26" i="8"/>
  <c r="D26" i="8"/>
  <c r="C26" i="8"/>
  <c r="H25" i="8"/>
  <c r="G25" i="8"/>
  <c r="F25" i="8"/>
  <c r="E25" i="8"/>
  <c r="D25" i="8"/>
  <c r="C25" i="8"/>
  <c r="H24" i="8"/>
  <c r="G24" i="8"/>
  <c r="F24" i="8"/>
  <c r="E24" i="8"/>
  <c r="D24" i="8"/>
  <c r="C24" i="8"/>
  <c r="H23" i="8"/>
  <c r="G23" i="8"/>
  <c r="F23" i="8"/>
  <c r="E23" i="8"/>
  <c r="D23" i="8"/>
  <c r="C23" i="8"/>
  <c r="H22" i="8"/>
  <c r="G22" i="8"/>
  <c r="F22" i="8"/>
  <c r="E22" i="8"/>
  <c r="D22" i="8"/>
  <c r="C22" i="8"/>
  <c r="H21" i="8"/>
  <c r="G21" i="8"/>
  <c r="F21" i="8"/>
  <c r="E21" i="8"/>
  <c r="D21" i="8"/>
  <c r="C21" i="8"/>
  <c r="H20" i="8"/>
  <c r="G20" i="8"/>
  <c r="F20" i="8"/>
  <c r="E20" i="8"/>
  <c r="D20" i="8"/>
  <c r="C20" i="8"/>
  <c r="H19" i="8"/>
  <c r="G19" i="8"/>
  <c r="F19" i="8"/>
  <c r="E19" i="8"/>
  <c r="D19" i="8"/>
  <c r="C19" i="8"/>
  <c r="H18" i="8"/>
  <c r="G18" i="8"/>
  <c r="F18" i="8"/>
  <c r="E18" i="8"/>
  <c r="D18" i="8"/>
  <c r="C18" i="8"/>
  <c r="H17" i="8"/>
  <c r="G17" i="8"/>
  <c r="F17" i="8"/>
  <c r="E17" i="8"/>
  <c r="D17" i="8"/>
  <c r="C17" i="8"/>
  <c r="H16" i="8"/>
  <c r="G16" i="8"/>
  <c r="F16" i="8"/>
  <c r="E16" i="8"/>
  <c r="D16" i="8"/>
  <c r="C16" i="8"/>
  <c r="H15" i="8"/>
  <c r="G15" i="8"/>
  <c r="F15" i="8"/>
  <c r="E15" i="8"/>
  <c r="D15" i="8"/>
  <c r="C15" i="8"/>
  <c r="H14" i="8"/>
  <c r="G14" i="8"/>
  <c r="F14" i="8"/>
  <c r="E14" i="8"/>
  <c r="D14" i="8"/>
  <c r="C14" i="8"/>
  <c r="H13" i="8"/>
  <c r="G13" i="8"/>
  <c r="F13" i="8"/>
  <c r="E13" i="8"/>
  <c r="D13" i="8"/>
  <c r="C13" i="8"/>
  <c r="H12" i="8"/>
  <c r="H11" i="8"/>
  <c r="H10" i="8"/>
  <c r="G12" i="8"/>
  <c r="F12" i="8"/>
  <c r="E12" i="8"/>
  <c r="D12" i="8"/>
  <c r="C12" i="8"/>
  <c r="G11" i="8"/>
  <c r="F11" i="8"/>
  <c r="E11" i="8"/>
  <c r="D11" i="8"/>
  <c r="C11" i="8"/>
  <c r="G10" i="8"/>
  <c r="F10" i="8"/>
  <c r="E10" i="8"/>
  <c r="H9" i="8"/>
  <c r="H8" i="8"/>
  <c r="H7" i="8"/>
  <c r="D10" i="8"/>
  <c r="C10" i="8"/>
  <c r="H6" i="8"/>
  <c r="H5" i="8"/>
  <c r="H4" i="8"/>
  <c r="G9" i="8"/>
  <c r="G8" i="8"/>
  <c r="G7" i="8"/>
  <c r="F9" i="8"/>
  <c r="F8" i="8"/>
  <c r="F7" i="8"/>
  <c r="E9" i="8"/>
  <c r="E8" i="8"/>
  <c r="E7" i="8"/>
  <c r="D9" i="8"/>
  <c r="D8" i="8"/>
  <c r="D7" i="8"/>
  <c r="C9" i="8"/>
  <c r="C8" i="8"/>
  <c r="C7" i="8"/>
  <c r="G6" i="8"/>
  <c r="G5" i="8"/>
  <c r="F6" i="8"/>
  <c r="F5" i="8"/>
  <c r="E6" i="8"/>
  <c r="E5" i="8"/>
  <c r="D6" i="8"/>
  <c r="D5" i="8"/>
  <c r="C6" i="8"/>
  <c r="C5" i="8"/>
  <c r="F4" i="8"/>
  <c r="G4" i="8"/>
  <c r="E4" i="8"/>
  <c r="D4" i="8"/>
  <c r="C4" i="8"/>
  <c r="D4" i="5"/>
  <c r="D5" i="5"/>
  <c r="D6" i="5"/>
  <c r="D7" i="5"/>
  <c r="D8" i="5"/>
  <c r="D3" i="5"/>
  <c r="I40" i="8" l="1"/>
  <c r="I16" i="8"/>
  <c r="I22" i="8"/>
  <c r="I64" i="8"/>
  <c r="I58" i="8"/>
  <c r="I52" i="8"/>
  <c r="I34" i="8"/>
  <c r="I4" i="8"/>
  <c r="I37" i="8"/>
  <c r="I364" i="8"/>
  <c r="I346" i="8"/>
  <c r="I322" i="8"/>
  <c r="I286" i="8"/>
  <c r="I262" i="8"/>
  <c r="I160" i="8"/>
  <c r="I100" i="8"/>
  <c r="I94" i="8"/>
  <c r="I88" i="8"/>
  <c r="I82" i="8"/>
  <c r="I76" i="8"/>
  <c r="I70" i="8"/>
  <c r="I28" i="8"/>
  <c r="I43" i="8"/>
  <c r="I493" i="8"/>
  <c r="I7" i="8"/>
  <c r="I13" i="8"/>
  <c r="I19" i="8"/>
  <c r="I25" i="8"/>
  <c r="I31" i="8"/>
  <c r="I49" i="8"/>
  <c r="I55" i="8"/>
  <c r="I61" i="8"/>
  <c r="I67" i="8"/>
  <c r="I73" i="8"/>
  <c r="I79" i="8"/>
  <c r="I85" i="8"/>
  <c r="I91" i="8"/>
  <c r="I97" i="8"/>
  <c r="I103" i="8"/>
  <c r="I205" i="8"/>
  <c r="I10" i="8"/>
  <c r="I46" i="8"/>
  <c r="I490" i="8"/>
  <c r="I487" i="8"/>
  <c r="I484" i="8"/>
  <c r="I481" i="8"/>
  <c r="I478" i="8"/>
  <c r="I475" i="8"/>
  <c r="I472" i="8"/>
  <c r="I469" i="8"/>
  <c r="I466" i="8"/>
  <c r="I463" i="8"/>
  <c r="I460" i="8"/>
  <c r="I457" i="8"/>
  <c r="I454" i="8"/>
  <c r="I451" i="8"/>
  <c r="I448" i="8"/>
  <c r="R15" i="1"/>
  <c r="R14" i="1"/>
  <c r="R13" i="1"/>
  <c r="R15" i="3"/>
  <c r="R14" i="3"/>
  <c r="R13" i="3"/>
  <c r="R15" i="5"/>
  <c r="R13" i="5"/>
  <c r="R14" i="5"/>
  <c r="I445" i="8"/>
  <c r="I442" i="8"/>
  <c r="I439" i="8"/>
  <c r="I436" i="8"/>
  <c r="I433" i="8"/>
  <c r="I430" i="8"/>
  <c r="I427" i="8"/>
  <c r="I424" i="8"/>
  <c r="I421" i="8"/>
  <c r="I412" i="8"/>
  <c r="I409" i="8"/>
  <c r="I418" i="8"/>
  <c r="I415" i="8"/>
  <c r="I406" i="8"/>
  <c r="I403" i="8"/>
  <c r="I400" i="8"/>
  <c r="I397" i="8"/>
  <c r="I394" i="8"/>
  <c r="I391" i="8"/>
  <c r="I388" i="8"/>
  <c r="I385" i="8"/>
  <c r="I382" i="8"/>
  <c r="I379" i="8"/>
  <c r="I376" i="8"/>
  <c r="I373" i="8"/>
  <c r="I370" i="8"/>
  <c r="I367" i="8"/>
  <c r="I361" i="8"/>
  <c r="I358" i="8"/>
  <c r="I355" i="8"/>
  <c r="I352" i="8"/>
  <c r="I349" i="8"/>
  <c r="I343" i="8"/>
  <c r="I340" i="8"/>
  <c r="I337" i="8"/>
  <c r="I334" i="8"/>
  <c r="I331" i="8"/>
  <c r="I328" i="8"/>
  <c r="I325" i="8"/>
  <c r="I319" i="8"/>
  <c r="I316" i="8"/>
  <c r="I313" i="8"/>
  <c r="I310" i="8"/>
  <c r="I307" i="8"/>
  <c r="I304" i="8"/>
  <c r="I301" i="8"/>
  <c r="I298" i="8"/>
  <c r="I295" i="8"/>
  <c r="I292" i="8"/>
  <c r="I289" i="8"/>
  <c r="I283" i="8"/>
  <c r="I280" i="8"/>
  <c r="I277" i="8"/>
  <c r="I274" i="8"/>
  <c r="I271" i="8"/>
  <c r="I268" i="8"/>
  <c r="I265" i="8"/>
  <c r="I259" i="8"/>
  <c r="I256" i="8"/>
  <c r="I253" i="8"/>
  <c r="I250" i="8"/>
  <c r="I247" i="8"/>
  <c r="I244" i="8"/>
  <c r="I241" i="8"/>
  <c r="I238" i="8"/>
  <c r="I235" i="8"/>
  <c r="I232" i="8"/>
  <c r="I229" i="8"/>
  <c r="I223" i="8"/>
  <c r="I226" i="8"/>
  <c r="I220" i="8"/>
  <c r="I217" i="8"/>
  <c r="I214" i="8"/>
  <c r="I211" i="8"/>
  <c r="I208" i="8"/>
  <c r="I202" i="8"/>
  <c r="I199" i="8"/>
  <c r="I196" i="8"/>
  <c r="I193" i="8"/>
  <c r="I190" i="8"/>
  <c r="I187" i="8"/>
  <c r="I184" i="8"/>
  <c r="I181" i="8"/>
  <c r="I178" i="8"/>
  <c r="I175" i="8"/>
  <c r="I172" i="8"/>
  <c r="I169" i="8"/>
  <c r="I166" i="8"/>
  <c r="I163" i="8"/>
  <c r="I157" i="8"/>
  <c r="I154" i="8"/>
  <c r="I151" i="8"/>
  <c r="I148" i="8"/>
  <c r="I145" i="8"/>
  <c r="I142" i="8"/>
  <c r="I139" i="8"/>
  <c r="I136" i="8"/>
  <c r="I133" i="8"/>
  <c r="I130" i="8"/>
  <c r="I127" i="8"/>
  <c r="I124" i="8"/>
  <c r="I121" i="8"/>
  <c r="I118" i="8"/>
  <c r="I115" i="8"/>
  <c r="I112" i="8"/>
  <c r="I109" i="8"/>
  <c r="I106" i="8"/>
  <c r="Q8" i="3"/>
  <c r="Q8" i="5"/>
  <c r="Q8" i="1"/>
  <c r="Q13" i="3"/>
  <c r="Q15" i="3"/>
  <c r="Q14" i="3"/>
  <c r="N8" i="8" l="1"/>
  <c r="N7" i="8"/>
  <c r="N6" i="8"/>
  <c r="N4" i="8"/>
  <c r="N5" i="8"/>
  <c r="R12" i="3"/>
  <c r="Q12" i="3"/>
  <c r="S15" i="3" s="1"/>
  <c r="S14" i="3" l="1"/>
  <c r="S13" i="3"/>
  <c r="T15" i="3"/>
  <c r="T14" i="3"/>
  <c r="T13" i="3"/>
  <c r="Q9" i="3"/>
  <c r="Q7" i="3"/>
  <c r="Q6" i="3"/>
  <c r="Q15" i="5" l="1"/>
  <c r="Q14" i="5"/>
  <c r="Q13" i="5"/>
  <c r="Q9" i="5"/>
  <c r="Q7" i="5"/>
  <c r="Q6" i="5"/>
  <c r="Q5" i="5"/>
  <c r="Q15" i="1"/>
  <c r="Q14" i="1"/>
  <c r="Q13" i="1"/>
  <c r="Q9" i="1"/>
  <c r="Q7" i="1"/>
  <c r="Q6" i="1"/>
  <c r="Q5" i="1"/>
  <c r="Q12" i="1" l="1"/>
  <c r="S13" i="1" s="1"/>
  <c r="R12" i="1"/>
  <c r="T14" i="1" s="1"/>
  <c r="R12" i="5"/>
  <c r="Q12" i="5"/>
  <c r="S14" i="5" s="1"/>
  <c r="T15" i="1" l="1"/>
  <c r="T13" i="1"/>
  <c r="S15" i="1"/>
  <c r="S14" i="1"/>
  <c r="S13" i="5"/>
  <c r="T14" i="5"/>
  <c r="T15" i="5"/>
  <c r="T13" i="5"/>
  <c r="S1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Boise_Mtns_ERC" type="6" refreshedVersion="1" background="1" saveData="1">
    <textPr codePage="28603" firstRow="61" sourceFile="C:\Documents and Settings\schurch\My Documents\BDC\NFDRS-Preparedness-levels\Boise_Mtns_ERC.txt" tab="0" space="1" consecutive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2000000}" name="Owyhee_Canyonlands_BI" type="6" refreshedVersion="1" background="1" saveData="1">
    <textPr codePage="28603" firstRow="61" sourceFile="C:\Documents and Settings\schurch\My Documents\BDC\NFDRS-Preparedness-levels\Owyhee_Canyonlands_BI.txt" tab="0" space="1" consecutive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4000000}" name="Snake_Foothills_BI" type="6" refreshedVersion="1" background="1" saveData="1">
    <textPr codePage="28603" firstRow="51" sourceFile="C:\Documents and Settings\schurch\My Documents\BDC\NFDRS-Preparedness-levels\Snake_Foothills_BI.txt" tab="0" space="1" consecutive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<sst xmlns="http://schemas.openxmlformats.org/spreadsheetml/2006/main" count="708" uniqueCount="72">
  <si>
    <t>DATE</t>
  </si>
  <si>
    <t>BI</t>
  </si>
  <si>
    <t>ERC</t>
  </si>
  <si>
    <t>BOISE MOUNTAIN FIRE DANGER RATING AREA</t>
  </si>
  <si>
    <t>OWYHEE FIRE DANGER RATING AREA</t>
  </si>
  <si>
    <t xml:space="preserve">LOW  </t>
  </si>
  <si>
    <t xml:space="preserve">MODERATE  </t>
  </si>
  <si>
    <t xml:space="preserve">HIGH  </t>
  </si>
  <si>
    <t xml:space="preserve">VERY HIGH  </t>
  </si>
  <si>
    <t xml:space="preserve">EXTREME  </t>
  </si>
  <si>
    <t>DL</t>
  </si>
  <si>
    <t>DAYS</t>
  </si>
  <si>
    <t>BOIMTN</t>
  </si>
  <si>
    <t>OWYHEE</t>
  </si>
  <si>
    <t>SNRVR/FTHL</t>
  </si>
  <si>
    <t>PL</t>
  </si>
  <si>
    <t>LARGE OR MULTIPLE FIRES</t>
  </si>
  <si>
    <t>HUMAN IGNITION            RISK FACTOR</t>
  </si>
  <si>
    <t>FIRE DANGER RATING AREA</t>
  </si>
  <si>
    <t>PREPAREDNESS LEVEL</t>
  </si>
  <si>
    <t xml:space="preserve"> </t>
  </si>
  <si>
    <t>TOTAL DAYS</t>
  </si>
  <si>
    <t xml:space="preserve">FIRE DANGER RATING </t>
  </si>
  <si>
    <t xml:space="preserve">DISPATCH LEVEL </t>
  </si>
  <si>
    <t xml:space="preserve">TOTAL DAYS </t>
  </si>
  <si>
    <t>FORECASTED ERC</t>
  </si>
  <si>
    <t>SNAKE RIVER / FTHLS FIRE DANGER RATING AREA</t>
  </si>
  <si>
    <t>L</t>
  </si>
  <si>
    <t>M</t>
  </si>
  <si>
    <t>H</t>
  </si>
  <si>
    <t>FF+ LABEL</t>
  </si>
  <si>
    <t>HIGHEST AVG/HIGH</t>
  </si>
  <si>
    <t>AVG HIGH/AVG LOW</t>
  </si>
  <si>
    <t xml:space="preserve">MAX </t>
  </si>
  <si>
    <t>AVERAGE</t>
  </si>
  <si>
    <t>MAX</t>
  </si>
  <si>
    <t>BI FORCASTED</t>
  </si>
  <si>
    <t>ERC FORECASTED</t>
  </si>
  <si>
    <t>DL FORECASTED</t>
  </si>
  <si>
    <t>BI FORECASTED</t>
  </si>
  <si>
    <t>E</t>
  </si>
  <si>
    <t>P L</t>
  </si>
  <si>
    <t>OVERALL  PL</t>
  </si>
  <si>
    <t>OVERALL  PL CALCULATED</t>
  </si>
  <si>
    <t>DAYS CALCULATED</t>
  </si>
  <si>
    <t>V</t>
  </si>
  <si>
    <t>FDR</t>
  </si>
  <si>
    <t>BOI</t>
  </si>
  <si>
    <t>SNRV</t>
  </si>
  <si>
    <t>OWY</t>
  </si>
  <si>
    <t>LOW</t>
  </si>
  <si>
    <t>MOD</t>
  </si>
  <si>
    <t>HIGH</t>
  </si>
  <si>
    <t>V HIGH</t>
  </si>
  <si>
    <t>EXTREME</t>
  </si>
  <si>
    <t>WEEKS</t>
  </si>
  <si>
    <t>DAYS obs</t>
  </si>
  <si>
    <t>DAYS fc</t>
  </si>
  <si>
    <t>% obs days</t>
  </si>
  <si>
    <t>% fc days</t>
  </si>
  <si>
    <t>DISPATCH LEVEL BI</t>
  </si>
  <si>
    <t>ADJ RATING ERC</t>
  </si>
  <si>
    <t>BASED ON FUEL MODEL X, BI FOR DL &amp; ERC FOR ADJ RATING                       LARGE FIRE IS 500, MULTIPLE FIRES  2 OR MORE</t>
  </si>
  <si>
    <t>BASED ON FUEL MODEL X, BI FOR DL &amp; ERC FOR ADJ                                      LARGE FIRE IS 25 ACRES, MULTIPLE 2 OR MORE</t>
  </si>
  <si>
    <t>7 DAY SIGNIFICANT FIRE POTENTIAL</t>
  </si>
  <si>
    <t>ADJ RATING (ERC)</t>
  </si>
  <si>
    <t>HUMAN IGNITION  RISK FACTOR</t>
  </si>
  <si>
    <t>DISPATCH LEVEL HIGH (BI)</t>
  </si>
  <si>
    <t>BASED ON FUEL MODEL Y, BI FOR DL &amp; ERC FOR ADJ RATING               LARGE FIRE IS 13 ACRES, MULTIPLE FIRES 3 OR MORE</t>
  </si>
  <si>
    <t>7 DAY SIGNIFICANT POTENTIAL</t>
  </si>
  <si>
    <t>DISPATCH LEVEL HIGH</t>
  </si>
  <si>
    <t>SOUTHWEST IDAHO PREPAREDNESS LEVEL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</si>
</sst>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7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6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6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0" borderId="0" xfId="0" applyFont="1"/>
    <xf numFmtId="164" fontId="2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 applyAlignment="1">
      <alignment horizontal="center" vertical="center" wrapText="1"/>
    </xf>
    <xf numFmtId="0" fontId="17" fillId="7" borderId="0" xfId="0" applyFont="1" applyFill="1"/>
    <xf numFmtId="0" fontId="12" fillId="0" borderId="0" xfId="0" applyFont="1" applyAlignment="1">
      <alignment vertical="center" wrapText="1"/>
    </xf>
    <xf numFmtId="0" fontId="20" fillId="0" borderId="0" xfId="1" applyFont="1"/>
    <xf numFmtId="0" fontId="19" fillId="0" borderId="0" xfId="1"/>
    <xf numFmtId="16" fontId="19" fillId="0" borderId="0" xfId="1" applyNumberFormat="1"/>
    <xf numFmtId="0" fontId="21" fillId="0" borderId="0" xfId="1" applyFont="1"/>
    <xf numFmtId="164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9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4" fontId="23" fillId="0" borderId="0" xfId="0" applyNumberFormat="1" applyFont="1" applyAlignment="1">
      <alignment horizontal="left" vertical="center"/>
    </xf>
    <xf numFmtId="164" fontId="2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1" fontId="9" fillId="10" borderId="8" xfId="0" applyNumberFormat="1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1" fontId="9" fillId="11" borderId="7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 vertical="center" wrapText="1"/>
    </xf>
    <xf numFmtId="0" fontId="1" fillId="11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/>
    </xf>
    <xf numFmtId="0" fontId="19" fillId="0" borderId="0" xfId="1" applyAlignment="1">
      <alignment horizontal="center"/>
    </xf>
    <xf numFmtId="9" fontId="19" fillId="0" borderId="0" xfId="1" applyNumberFormat="1" applyAlignment="1">
      <alignment horizontal="center"/>
    </xf>
    <xf numFmtId="0" fontId="4" fillId="10" borderId="1" xfId="1" applyFont="1" applyFill="1" applyBorder="1" applyAlignment="1">
      <alignment horizontal="center"/>
    </xf>
    <xf numFmtId="9" fontId="1" fillId="0" borderId="0" xfId="0" applyNumberFormat="1" applyFont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2" fillId="0" borderId="0" xfId="5" applyFont="1"/>
    <xf numFmtId="0" fontId="9" fillId="10" borderId="3" xfId="0" applyFont="1" applyFill="1" applyBorder="1" applyAlignment="1">
      <alignment horizontal="center" vertical="center" wrapText="1"/>
    </xf>
    <xf numFmtId="1" fontId="9" fillId="10" borderId="3" xfId="0" applyNumberFormat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1" fontId="9" fillId="11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7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1" fontId="25" fillId="0" borderId="8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" fillId="6" borderId="5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4" borderId="4" xfId="0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164" fontId="9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" fillId="7" borderId="5" xfId="0" applyFont="1" applyFill="1" applyBorder="1" applyAlignment="1">
      <alignment horizontal="right" vertical="center" wrapText="1"/>
    </xf>
    <xf numFmtId="0" fontId="1" fillId="7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7" borderId="5" xfId="0" applyFill="1" applyBorder="1" applyAlignment="1">
      <alignment horizontal="right" vertical="center" wrapText="1"/>
    </xf>
    <xf numFmtId="0" fontId="0" fillId="7" borderId="6" xfId="0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8">
    <cellStyle name="Normal" xfId="0" builtinId="0"/>
    <cellStyle name="Normal 2" xfId="1" xr:uid="{CD1286C4-5313-4465-B39A-E1B97F29FA04}"/>
    <cellStyle name="Normal 2 2" xfId="2" xr:uid="{0C07659A-1E4B-4178-842E-05B13B9243A4}"/>
    <cellStyle name="Normal 3" xfId="3" xr:uid="{C8CD512F-6DFF-43DE-9125-64C2DA8EA99B}"/>
    <cellStyle name="Normal 4" xfId="4" xr:uid="{E06D3EEC-A215-482F-BF72-0A54A3BA43A6}"/>
    <cellStyle name="Normal 5" xfId="5" xr:uid="{5BA3D0DE-764D-4C5E-9B55-54B755B2E598}"/>
    <cellStyle name="Normal 6" xfId="6" xr:uid="{594E8C0C-A8EF-4806-9495-FE8B83711796}"/>
    <cellStyle name="Normal 7" xfId="7" xr:uid="{4F5889D6-BC93-4FCF-B62A-463B17B3E62D}"/>
  </cellStyles>
  <dxfs count="0"/>
  <tableStyles count="0" defaultTableStyle="TableStyleMedium9" defaultPivotStyle="PivotStyleLight16"/>
  <colors>
    <mruColors>
      <color rgb="FFFFFFCC"/>
      <color rgb="FFFFFF99"/>
      <color rgb="FFFF00FF"/>
      <color rgb="FF00FF00"/>
      <color rgb="FF00FFFF"/>
      <color rgb="FFFF66CC"/>
      <color rgb="FFFF6699"/>
      <color rgb="FFFFFF66"/>
      <color rgb="FFFFCC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FDR BY ZONE</a:t>
            </a:r>
          </a:p>
        </c:rich>
      </c:tx>
      <c:layout>
        <c:manualLayout>
          <c:xMode val="edge"/>
          <c:yMode val="edge"/>
          <c:x val="0.4178263342082240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926573114526455E-2"/>
          <c:y val="4.9297125123655E-2"/>
          <c:w val="0.93013413015586843"/>
          <c:h val="0.8606196742601942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'PREPARED LVL'!$N$54</c:f>
              <c:strCache>
                <c:ptCount val="1"/>
                <c:pt idx="0">
                  <c:v>BOI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'PREPARED LVL'!$L$55:$M$60</c15:sqref>
                  </c15:fullRef>
                </c:ext>
              </c:extLst>
              <c:f>'PREPARED LVL'!$L$56:$M$60</c:f>
              <c:strCache>
                <c:ptCount val="5"/>
                <c:pt idx="0">
                  <c:v>LOW</c:v>
                </c:pt>
                <c:pt idx="1">
                  <c:v>MOD</c:v>
                </c:pt>
                <c:pt idx="2">
                  <c:v>HIGH</c:v>
                </c:pt>
                <c:pt idx="3">
                  <c:v>V HIGH</c:v>
                </c:pt>
                <c:pt idx="4">
                  <c:v>EXTREME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'PREPARED LVL'!$N$55:$N$60</c15:sqref>
                  </c15:fullRef>
                </c:ext>
              </c:extLst>
              <c:f>'PREPARED LVL'!$N$56:$N$60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9-4A5B-98D2-4B8C646D6F00}"/>
            </c:ext>
          </c:extLst>
        </c:ser>
        <c:ser>
          <c:idx val="1"/>
          <c:order val="1"/>
          <c:tx>
            <c:strRef>
              <c:f>'PREPARED LVL'!$O$54</c:f>
              <c:strCache>
                <c:ptCount val="1"/>
                <c:pt idx="0">
                  <c:v>SNRV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'PREPARED LVL'!$L$55:$M$60</c15:sqref>
                  </c15:fullRef>
                </c:ext>
              </c:extLst>
              <c:f>'PREPARED LVL'!$L$56:$M$60</c:f>
              <c:strCache>
                <c:ptCount val="5"/>
                <c:pt idx="0">
                  <c:v>LOW</c:v>
                </c:pt>
                <c:pt idx="1">
                  <c:v>MOD</c:v>
                </c:pt>
                <c:pt idx="2">
                  <c:v>HIGH</c:v>
                </c:pt>
                <c:pt idx="3">
                  <c:v>V HIGH</c:v>
                </c:pt>
                <c:pt idx="4">
                  <c:v>EXTREME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'PREPARED LVL'!$O$55:$O$60</c15:sqref>
                  </c15:fullRef>
                </c:ext>
              </c:extLst>
              <c:f>'PREPARED LVL'!$O$56:$O$60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9-4A5B-98D2-4B8C646D6F00}"/>
            </c:ext>
          </c:extLst>
        </c:ser>
        <c:ser>
          <c:idx val="2"/>
          <c:order val="2"/>
          <c:tx>
            <c:strRef>
              <c:f>'PREPARED LVL'!$P$54</c:f>
              <c:strCache>
                <c:ptCount val="1"/>
                <c:pt idx="0">
                  <c:v>OWY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'PREPARED LVL'!$L$55:$M$60</c15:sqref>
                  </c15:fullRef>
                </c:ext>
              </c:extLst>
              <c:f>'PREPARED LVL'!$L$56:$M$60</c:f>
              <c:strCache>
                <c:ptCount val="5"/>
                <c:pt idx="0">
                  <c:v>LOW</c:v>
                </c:pt>
                <c:pt idx="1">
                  <c:v>MOD</c:v>
                </c:pt>
                <c:pt idx="2">
                  <c:v>HIGH</c:v>
                </c:pt>
                <c:pt idx="3">
                  <c:v>V HIGH</c:v>
                </c:pt>
                <c:pt idx="4">
                  <c:v>EXTREME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'PREPARED LVL'!$P$55:$P$60</c15:sqref>
                  </c15:fullRef>
                </c:ext>
              </c:extLst>
              <c:f>'PREPARED LVL'!$P$56:$P$60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A9-4A5B-98D2-4B8C646D6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2917775"/>
        <c:axId val="992924847"/>
        <c:axId val="1026321071"/>
      </c:bar3DChart>
      <c:catAx>
        <c:axId val="992917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924847"/>
        <c:crosses val="autoZero"/>
        <c:auto val="1"/>
        <c:lblAlgn val="ctr"/>
        <c:lblOffset val="100"/>
        <c:noMultiLvlLbl val="0"/>
      </c:catAx>
      <c:valAx>
        <c:axId val="99292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917775"/>
        <c:crosses val="autoZero"/>
        <c:crossBetween val="between"/>
      </c:valAx>
      <c:serAx>
        <c:axId val="1026321071"/>
        <c:scaling>
          <c:orientation val="minMax"/>
        </c:scaling>
        <c:delete val="1"/>
        <c:axPos val="b"/>
        <c:majorTickMark val="none"/>
        <c:minorTickMark val="none"/>
        <c:tickLblPos val="nextTo"/>
        <c:crossAx val="992924847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BDC PREPAREDNESS</a:t>
            </a:r>
          </a:p>
        </c:rich>
      </c:tx>
      <c:layout>
        <c:manualLayout>
          <c:xMode val="edge"/>
          <c:yMode val="edge"/>
          <c:x val="0.23355223602435532"/>
          <c:y val="3.0617287919028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2"/>
          <c:tx>
            <c:strRef>
              <c:f>'PREPARED LVL'!$N$3</c:f>
              <c:strCache>
                <c:ptCount val="1"/>
                <c:pt idx="0">
                  <c:v>DAYS CALCULATED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'PREPARED LVL'!$N$4:$N$8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9-4C24-A787-B73140658D90}"/>
            </c:ext>
          </c:extLst>
        </c:ser>
        <c:ser>
          <c:idx val="3"/>
          <c:order val="3"/>
          <c:tx>
            <c:strRef>
              <c:f>'PREPARED LVL'!$O$3</c:f>
              <c:strCache>
                <c:ptCount val="1"/>
                <c:pt idx="0">
                  <c:v>DAYS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'PREPARED LVL'!$O$4:$O$8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D9-4C24-A787-B73140658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6230063"/>
        <c:axId val="916230479"/>
        <c:axId val="106808735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'PREPARED LVL'!$L$3</c15:sqref>
                        </c15:formulaRef>
                      </c:ext>
                    </c:extLst>
                    <c:strCache>
                      <c:ptCount val="1"/>
                      <c:pt idx="0">
                        <c:v>PREPAREDNESS LEVEL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'PREPARED LVL'!$L$4:$L$8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5D9-4C24-A787-B73140658D9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'PREPARED LVL'!$M$3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'PREPARED LVL'!$M$4:$M$8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5D9-4C24-A787-B73140658D90}"/>
                  </c:ext>
                </c:extLst>
              </c15:ser>
            </c15:filteredBarSeries>
          </c:ext>
        </c:extLst>
      </c:bar3DChart>
      <c:catAx>
        <c:axId val="9162300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230479"/>
        <c:crosses val="autoZero"/>
        <c:auto val="1"/>
        <c:lblAlgn val="ctr"/>
        <c:lblOffset val="100"/>
        <c:noMultiLvlLbl val="0"/>
      </c:catAx>
      <c:valAx>
        <c:axId val="91623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230063"/>
        <c:crosses val="autoZero"/>
        <c:crossBetween val="between"/>
      </c:valAx>
      <c:serAx>
        <c:axId val="1068087359"/>
        <c:scaling>
          <c:orientation val="minMax"/>
        </c:scaling>
        <c:delete val="1"/>
        <c:axPos val="b"/>
        <c:majorTickMark val="none"/>
        <c:minorTickMark val="none"/>
        <c:tickLblPos val="nextTo"/>
        <c:crossAx val="916230479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Boise Mountains FDRA</a:t>
            </a:r>
          </a:p>
        </c:rich>
      </c:tx>
      <c:layout>
        <c:manualLayout>
          <c:xMode val="edge"/>
          <c:yMode val="edge"/>
          <c:x val="0.11357215160391652"/>
          <c:y val="5.11416096352441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746522411128354"/>
          <c:y val="0.18510158013544092"/>
          <c:w val="0.65069551777434753"/>
          <c:h val="0.58916478555304452"/>
        </c:manualLayout>
      </c:layout>
      <c:lineChart>
        <c:grouping val="standard"/>
        <c:varyColors val="0"/>
        <c:ser>
          <c:idx val="0"/>
          <c:order val="0"/>
          <c:tx>
            <c:v>MAX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BoiseMountainsFDRA!$A$3:$A$179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BoiseMountainsFDRA!$B$3:$B$179</c:f>
              <c:numCache>
                <c:formatCode>General</c:formatCode>
                <c:ptCount val="177"/>
                <c:pt idx="0">
                  <c:v>37.299999999999997</c:v>
                </c:pt>
                <c:pt idx="1">
                  <c:v>37.4</c:v>
                </c:pt>
                <c:pt idx="2">
                  <c:v>34.6</c:v>
                </c:pt>
                <c:pt idx="3">
                  <c:v>36.4</c:v>
                </c:pt>
                <c:pt idx="4">
                  <c:v>37.5</c:v>
                </c:pt>
                <c:pt idx="5">
                  <c:v>37.4</c:v>
                </c:pt>
                <c:pt idx="6">
                  <c:v>33.799999999999997</c:v>
                </c:pt>
                <c:pt idx="7">
                  <c:v>32.299999999999997</c:v>
                </c:pt>
                <c:pt idx="8">
                  <c:v>32.200000000000003</c:v>
                </c:pt>
                <c:pt idx="9">
                  <c:v>29.6</c:v>
                </c:pt>
                <c:pt idx="10">
                  <c:v>32.4</c:v>
                </c:pt>
                <c:pt idx="11">
                  <c:v>33.9</c:v>
                </c:pt>
                <c:pt idx="12">
                  <c:v>33.299999999999997</c:v>
                </c:pt>
                <c:pt idx="13">
                  <c:v>36.9</c:v>
                </c:pt>
                <c:pt idx="14">
                  <c:v>35</c:v>
                </c:pt>
                <c:pt idx="15">
                  <c:v>35.6</c:v>
                </c:pt>
                <c:pt idx="16">
                  <c:v>36.799999999999997</c:v>
                </c:pt>
                <c:pt idx="17">
                  <c:v>37.5</c:v>
                </c:pt>
                <c:pt idx="18">
                  <c:v>37.700000000000003</c:v>
                </c:pt>
                <c:pt idx="19">
                  <c:v>39.1</c:v>
                </c:pt>
                <c:pt idx="20">
                  <c:v>41</c:v>
                </c:pt>
                <c:pt idx="21">
                  <c:v>42.6</c:v>
                </c:pt>
                <c:pt idx="22">
                  <c:v>40.799999999999997</c:v>
                </c:pt>
                <c:pt idx="23">
                  <c:v>43.3</c:v>
                </c:pt>
                <c:pt idx="24">
                  <c:v>43.5</c:v>
                </c:pt>
                <c:pt idx="25">
                  <c:v>43.7</c:v>
                </c:pt>
                <c:pt idx="26">
                  <c:v>45.8</c:v>
                </c:pt>
                <c:pt idx="27">
                  <c:v>46.1</c:v>
                </c:pt>
                <c:pt idx="28">
                  <c:v>47.4</c:v>
                </c:pt>
                <c:pt idx="29">
                  <c:v>47.6</c:v>
                </c:pt>
                <c:pt idx="30">
                  <c:v>48.3</c:v>
                </c:pt>
                <c:pt idx="31">
                  <c:v>47.9</c:v>
                </c:pt>
                <c:pt idx="32">
                  <c:v>48.8</c:v>
                </c:pt>
                <c:pt idx="33">
                  <c:v>49.8</c:v>
                </c:pt>
                <c:pt idx="34">
                  <c:v>46.8</c:v>
                </c:pt>
                <c:pt idx="35">
                  <c:v>44.8</c:v>
                </c:pt>
                <c:pt idx="36">
                  <c:v>46.5</c:v>
                </c:pt>
                <c:pt idx="37">
                  <c:v>47.3</c:v>
                </c:pt>
                <c:pt idx="38">
                  <c:v>48.8</c:v>
                </c:pt>
                <c:pt idx="39">
                  <c:v>49.6</c:v>
                </c:pt>
                <c:pt idx="40">
                  <c:v>50.6</c:v>
                </c:pt>
                <c:pt idx="41">
                  <c:v>50.3</c:v>
                </c:pt>
                <c:pt idx="42">
                  <c:v>50</c:v>
                </c:pt>
                <c:pt idx="43">
                  <c:v>52.3</c:v>
                </c:pt>
                <c:pt idx="44">
                  <c:v>51.2</c:v>
                </c:pt>
                <c:pt idx="45">
                  <c:v>51.3</c:v>
                </c:pt>
                <c:pt idx="46">
                  <c:v>53.1</c:v>
                </c:pt>
                <c:pt idx="47">
                  <c:v>55</c:v>
                </c:pt>
                <c:pt idx="48">
                  <c:v>56.7</c:v>
                </c:pt>
                <c:pt idx="49">
                  <c:v>59.4</c:v>
                </c:pt>
                <c:pt idx="50">
                  <c:v>59.6</c:v>
                </c:pt>
                <c:pt idx="51">
                  <c:v>58.2</c:v>
                </c:pt>
                <c:pt idx="52">
                  <c:v>59.4</c:v>
                </c:pt>
                <c:pt idx="53">
                  <c:v>62.1</c:v>
                </c:pt>
                <c:pt idx="54">
                  <c:v>63.5</c:v>
                </c:pt>
                <c:pt idx="55">
                  <c:v>65.099999999999994</c:v>
                </c:pt>
                <c:pt idx="56">
                  <c:v>60.4</c:v>
                </c:pt>
                <c:pt idx="57">
                  <c:v>60.5</c:v>
                </c:pt>
                <c:pt idx="58">
                  <c:v>62.4</c:v>
                </c:pt>
                <c:pt idx="59">
                  <c:v>64.2</c:v>
                </c:pt>
                <c:pt idx="60">
                  <c:v>64.8</c:v>
                </c:pt>
                <c:pt idx="61">
                  <c:v>65.5</c:v>
                </c:pt>
                <c:pt idx="62">
                  <c:v>66.099999999999994</c:v>
                </c:pt>
                <c:pt idx="63">
                  <c:v>67.400000000000006</c:v>
                </c:pt>
                <c:pt idx="64">
                  <c:v>67.3</c:v>
                </c:pt>
                <c:pt idx="65">
                  <c:v>68.7</c:v>
                </c:pt>
                <c:pt idx="66">
                  <c:v>70.2</c:v>
                </c:pt>
                <c:pt idx="67">
                  <c:v>69.2</c:v>
                </c:pt>
                <c:pt idx="68">
                  <c:v>70.3</c:v>
                </c:pt>
                <c:pt idx="69">
                  <c:v>71.400000000000006</c:v>
                </c:pt>
                <c:pt idx="70">
                  <c:v>64.400000000000006</c:v>
                </c:pt>
                <c:pt idx="71">
                  <c:v>63.7</c:v>
                </c:pt>
                <c:pt idx="72">
                  <c:v>64.3</c:v>
                </c:pt>
                <c:pt idx="73">
                  <c:v>66.099999999999994</c:v>
                </c:pt>
                <c:pt idx="74">
                  <c:v>67.2</c:v>
                </c:pt>
                <c:pt idx="75">
                  <c:v>67.099999999999994</c:v>
                </c:pt>
                <c:pt idx="76">
                  <c:v>67.5</c:v>
                </c:pt>
                <c:pt idx="77">
                  <c:v>68.2</c:v>
                </c:pt>
                <c:pt idx="78">
                  <c:v>68.7</c:v>
                </c:pt>
                <c:pt idx="79">
                  <c:v>68.900000000000006</c:v>
                </c:pt>
                <c:pt idx="80">
                  <c:v>69.400000000000006</c:v>
                </c:pt>
                <c:pt idx="81">
                  <c:v>69.5</c:v>
                </c:pt>
                <c:pt idx="82">
                  <c:v>68.7</c:v>
                </c:pt>
                <c:pt idx="83">
                  <c:v>68.8</c:v>
                </c:pt>
                <c:pt idx="84">
                  <c:v>68.900000000000006</c:v>
                </c:pt>
                <c:pt idx="85">
                  <c:v>69.2</c:v>
                </c:pt>
                <c:pt idx="86">
                  <c:v>68.5</c:v>
                </c:pt>
                <c:pt idx="87">
                  <c:v>68.400000000000006</c:v>
                </c:pt>
                <c:pt idx="88">
                  <c:v>68.099999999999994</c:v>
                </c:pt>
                <c:pt idx="89">
                  <c:v>69.599999999999994</c:v>
                </c:pt>
                <c:pt idx="90">
                  <c:v>70.400000000000006</c:v>
                </c:pt>
                <c:pt idx="91">
                  <c:v>71.400000000000006</c:v>
                </c:pt>
                <c:pt idx="92">
                  <c:v>73.099999999999994</c:v>
                </c:pt>
                <c:pt idx="93">
                  <c:v>72.7</c:v>
                </c:pt>
                <c:pt idx="94">
                  <c:v>71.3</c:v>
                </c:pt>
                <c:pt idx="95">
                  <c:v>72</c:v>
                </c:pt>
                <c:pt idx="96">
                  <c:v>72.2</c:v>
                </c:pt>
                <c:pt idx="97">
                  <c:v>74.3</c:v>
                </c:pt>
                <c:pt idx="98">
                  <c:v>72.900000000000006</c:v>
                </c:pt>
                <c:pt idx="99">
                  <c:v>71.5</c:v>
                </c:pt>
                <c:pt idx="100">
                  <c:v>70.400000000000006</c:v>
                </c:pt>
                <c:pt idx="101">
                  <c:v>71.5</c:v>
                </c:pt>
                <c:pt idx="102">
                  <c:v>72.5</c:v>
                </c:pt>
                <c:pt idx="103">
                  <c:v>71.2</c:v>
                </c:pt>
                <c:pt idx="104">
                  <c:v>70</c:v>
                </c:pt>
                <c:pt idx="105">
                  <c:v>67.2</c:v>
                </c:pt>
                <c:pt idx="106">
                  <c:v>65.2</c:v>
                </c:pt>
                <c:pt idx="107">
                  <c:v>66</c:v>
                </c:pt>
                <c:pt idx="108">
                  <c:v>67.599999999999994</c:v>
                </c:pt>
                <c:pt idx="109">
                  <c:v>65.400000000000006</c:v>
                </c:pt>
                <c:pt idx="110">
                  <c:v>65.400000000000006</c:v>
                </c:pt>
                <c:pt idx="111">
                  <c:v>65.2</c:v>
                </c:pt>
                <c:pt idx="112">
                  <c:v>67.099999999999994</c:v>
                </c:pt>
                <c:pt idx="113">
                  <c:v>66</c:v>
                </c:pt>
                <c:pt idx="114">
                  <c:v>66.5</c:v>
                </c:pt>
                <c:pt idx="115">
                  <c:v>66.5</c:v>
                </c:pt>
                <c:pt idx="116">
                  <c:v>67.8</c:v>
                </c:pt>
                <c:pt idx="117">
                  <c:v>68.2</c:v>
                </c:pt>
                <c:pt idx="118">
                  <c:v>69.8</c:v>
                </c:pt>
                <c:pt idx="119">
                  <c:v>71.099999999999994</c:v>
                </c:pt>
                <c:pt idx="120">
                  <c:v>70.900000000000006</c:v>
                </c:pt>
                <c:pt idx="121">
                  <c:v>66.7</c:v>
                </c:pt>
                <c:pt idx="122">
                  <c:v>67.599999999999994</c:v>
                </c:pt>
                <c:pt idx="123">
                  <c:v>67.099999999999994</c:v>
                </c:pt>
                <c:pt idx="124">
                  <c:v>68</c:v>
                </c:pt>
                <c:pt idx="125">
                  <c:v>68.2</c:v>
                </c:pt>
                <c:pt idx="126">
                  <c:v>65.5</c:v>
                </c:pt>
                <c:pt idx="127">
                  <c:v>67.3</c:v>
                </c:pt>
                <c:pt idx="128">
                  <c:v>67.400000000000006</c:v>
                </c:pt>
                <c:pt idx="129">
                  <c:v>67.599999999999994</c:v>
                </c:pt>
                <c:pt idx="130">
                  <c:v>68.2</c:v>
                </c:pt>
                <c:pt idx="131">
                  <c:v>65.7</c:v>
                </c:pt>
                <c:pt idx="132">
                  <c:v>57.8</c:v>
                </c:pt>
                <c:pt idx="133">
                  <c:v>56.9</c:v>
                </c:pt>
                <c:pt idx="134">
                  <c:v>59.2</c:v>
                </c:pt>
                <c:pt idx="135">
                  <c:v>60.7</c:v>
                </c:pt>
                <c:pt idx="136">
                  <c:v>54.3</c:v>
                </c:pt>
                <c:pt idx="137">
                  <c:v>56.1</c:v>
                </c:pt>
                <c:pt idx="138">
                  <c:v>56.1</c:v>
                </c:pt>
                <c:pt idx="139">
                  <c:v>57.4</c:v>
                </c:pt>
                <c:pt idx="140">
                  <c:v>59.9</c:v>
                </c:pt>
                <c:pt idx="141">
                  <c:v>58.9</c:v>
                </c:pt>
                <c:pt idx="142">
                  <c:v>59.3</c:v>
                </c:pt>
                <c:pt idx="143">
                  <c:v>51.3</c:v>
                </c:pt>
                <c:pt idx="144">
                  <c:v>49.1</c:v>
                </c:pt>
                <c:pt idx="145">
                  <c:v>49.2</c:v>
                </c:pt>
                <c:pt idx="146">
                  <c:v>50.2</c:v>
                </c:pt>
                <c:pt idx="147">
                  <c:v>51</c:v>
                </c:pt>
                <c:pt idx="148">
                  <c:v>53</c:v>
                </c:pt>
                <c:pt idx="149">
                  <c:v>51.6</c:v>
                </c:pt>
                <c:pt idx="150">
                  <c:v>51.2</c:v>
                </c:pt>
                <c:pt idx="151">
                  <c:v>53.1</c:v>
                </c:pt>
                <c:pt idx="152">
                  <c:v>54.2</c:v>
                </c:pt>
                <c:pt idx="153">
                  <c:v>46.9</c:v>
                </c:pt>
                <c:pt idx="154">
                  <c:v>46.5</c:v>
                </c:pt>
                <c:pt idx="155">
                  <c:v>48.1</c:v>
                </c:pt>
                <c:pt idx="156">
                  <c:v>48.9</c:v>
                </c:pt>
                <c:pt idx="157">
                  <c:v>51.3</c:v>
                </c:pt>
                <c:pt idx="158">
                  <c:v>52.6</c:v>
                </c:pt>
                <c:pt idx="159">
                  <c:v>51.9</c:v>
                </c:pt>
                <c:pt idx="160">
                  <c:v>54</c:v>
                </c:pt>
                <c:pt idx="161">
                  <c:v>55</c:v>
                </c:pt>
                <c:pt idx="162">
                  <c:v>55.5</c:v>
                </c:pt>
                <c:pt idx="163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14-440F-BB03-3E0A00F960C4}"/>
            </c:ext>
          </c:extLst>
        </c:ser>
        <c:ser>
          <c:idx val="1"/>
          <c:order val="1"/>
          <c:tx>
            <c:v>AVERAGE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BoiseMountainsFDRA!$A$3:$A$179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BoiseMountainsFDRA!$C$3:$C$179</c:f>
              <c:numCache>
                <c:formatCode>General</c:formatCode>
                <c:ptCount val="177"/>
                <c:pt idx="0">
                  <c:v>25.6</c:v>
                </c:pt>
                <c:pt idx="1">
                  <c:v>27.1</c:v>
                </c:pt>
                <c:pt idx="2">
                  <c:v>27.1</c:v>
                </c:pt>
                <c:pt idx="3">
                  <c:v>26.1</c:v>
                </c:pt>
                <c:pt idx="4">
                  <c:v>26.5</c:v>
                </c:pt>
                <c:pt idx="5">
                  <c:v>25.2</c:v>
                </c:pt>
                <c:pt idx="6">
                  <c:v>24.5</c:v>
                </c:pt>
                <c:pt idx="7">
                  <c:v>22.8</c:v>
                </c:pt>
                <c:pt idx="8">
                  <c:v>23</c:v>
                </c:pt>
                <c:pt idx="9">
                  <c:v>22.6</c:v>
                </c:pt>
                <c:pt idx="10">
                  <c:v>19.8</c:v>
                </c:pt>
                <c:pt idx="11">
                  <c:v>21.4</c:v>
                </c:pt>
                <c:pt idx="12">
                  <c:v>21.8</c:v>
                </c:pt>
                <c:pt idx="13">
                  <c:v>24.4</c:v>
                </c:pt>
                <c:pt idx="14">
                  <c:v>25.4</c:v>
                </c:pt>
                <c:pt idx="15">
                  <c:v>25.4</c:v>
                </c:pt>
                <c:pt idx="16">
                  <c:v>25.2</c:v>
                </c:pt>
                <c:pt idx="17">
                  <c:v>27.2</c:v>
                </c:pt>
                <c:pt idx="18">
                  <c:v>26.5</c:v>
                </c:pt>
                <c:pt idx="19">
                  <c:v>27.3</c:v>
                </c:pt>
                <c:pt idx="20">
                  <c:v>29</c:v>
                </c:pt>
                <c:pt idx="21">
                  <c:v>30.3</c:v>
                </c:pt>
                <c:pt idx="22">
                  <c:v>28.6</c:v>
                </c:pt>
                <c:pt idx="23">
                  <c:v>32</c:v>
                </c:pt>
                <c:pt idx="24">
                  <c:v>33.700000000000003</c:v>
                </c:pt>
                <c:pt idx="25">
                  <c:v>34.5</c:v>
                </c:pt>
                <c:pt idx="26">
                  <c:v>35.4</c:v>
                </c:pt>
                <c:pt idx="27">
                  <c:v>35.200000000000003</c:v>
                </c:pt>
                <c:pt idx="28">
                  <c:v>34.5</c:v>
                </c:pt>
                <c:pt idx="29">
                  <c:v>36</c:v>
                </c:pt>
                <c:pt idx="30">
                  <c:v>36.9</c:v>
                </c:pt>
                <c:pt idx="31">
                  <c:v>33.9</c:v>
                </c:pt>
                <c:pt idx="32">
                  <c:v>37.1</c:v>
                </c:pt>
                <c:pt idx="33">
                  <c:v>35.700000000000003</c:v>
                </c:pt>
                <c:pt idx="34">
                  <c:v>35.4</c:v>
                </c:pt>
                <c:pt idx="35">
                  <c:v>33.700000000000003</c:v>
                </c:pt>
                <c:pt idx="36">
                  <c:v>36.299999999999997</c:v>
                </c:pt>
                <c:pt idx="37">
                  <c:v>34.4</c:v>
                </c:pt>
                <c:pt idx="38">
                  <c:v>34.799999999999997</c:v>
                </c:pt>
                <c:pt idx="39">
                  <c:v>36</c:v>
                </c:pt>
                <c:pt idx="40">
                  <c:v>35.9</c:v>
                </c:pt>
                <c:pt idx="41">
                  <c:v>37.1</c:v>
                </c:pt>
                <c:pt idx="42">
                  <c:v>37.700000000000003</c:v>
                </c:pt>
                <c:pt idx="43">
                  <c:v>39.799999999999997</c:v>
                </c:pt>
                <c:pt idx="44">
                  <c:v>40.799999999999997</c:v>
                </c:pt>
                <c:pt idx="45">
                  <c:v>41.4</c:v>
                </c:pt>
                <c:pt idx="46">
                  <c:v>40.6</c:v>
                </c:pt>
                <c:pt idx="47">
                  <c:v>41.2</c:v>
                </c:pt>
                <c:pt idx="48">
                  <c:v>42.2</c:v>
                </c:pt>
                <c:pt idx="49">
                  <c:v>43.8</c:v>
                </c:pt>
                <c:pt idx="50">
                  <c:v>43.2</c:v>
                </c:pt>
                <c:pt idx="51">
                  <c:v>44.5</c:v>
                </c:pt>
                <c:pt idx="52">
                  <c:v>46.2</c:v>
                </c:pt>
                <c:pt idx="53">
                  <c:v>47.9</c:v>
                </c:pt>
                <c:pt idx="54">
                  <c:v>48.4</c:v>
                </c:pt>
                <c:pt idx="55">
                  <c:v>49.3</c:v>
                </c:pt>
                <c:pt idx="56">
                  <c:v>50.1</c:v>
                </c:pt>
                <c:pt idx="57">
                  <c:v>51.5</c:v>
                </c:pt>
                <c:pt idx="58">
                  <c:v>52</c:v>
                </c:pt>
                <c:pt idx="59">
                  <c:v>51.7</c:v>
                </c:pt>
                <c:pt idx="60">
                  <c:v>52.1</c:v>
                </c:pt>
                <c:pt idx="61">
                  <c:v>49.7</c:v>
                </c:pt>
                <c:pt idx="62">
                  <c:v>51.1</c:v>
                </c:pt>
                <c:pt idx="63">
                  <c:v>50.9</c:v>
                </c:pt>
                <c:pt idx="64">
                  <c:v>51.3</c:v>
                </c:pt>
                <c:pt idx="65">
                  <c:v>52.8</c:v>
                </c:pt>
                <c:pt idx="66">
                  <c:v>53.9</c:v>
                </c:pt>
                <c:pt idx="67">
                  <c:v>54.3</c:v>
                </c:pt>
                <c:pt idx="68">
                  <c:v>54.1</c:v>
                </c:pt>
                <c:pt idx="69">
                  <c:v>55.7</c:v>
                </c:pt>
                <c:pt idx="70">
                  <c:v>56.1</c:v>
                </c:pt>
                <c:pt idx="71">
                  <c:v>56.1</c:v>
                </c:pt>
                <c:pt idx="72">
                  <c:v>56.5</c:v>
                </c:pt>
                <c:pt idx="73">
                  <c:v>56.6</c:v>
                </c:pt>
                <c:pt idx="74">
                  <c:v>54.1</c:v>
                </c:pt>
                <c:pt idx="75">
                  <c:v>55.2</c:v>
                </c:pt>
                <c:pt idx="76">
                  <c:v>55.8</c:v>
                </c:pt>
                <c:pt idx="77">
                  <c:v>56.7</c:v>
                </c:pt>
                <c:pt idx="78">
                  <c:v>56.4</c:v>
                </c:pt>
                <c:pt idx="79">
                  <c:v>57</c:v>
                </c:pt>
                <c:pt idx="80">
                  <c:v>57.1</c:v>
                </c:pt>
                <c:pt idx="81">
                  <c:v>58.8</c:v>
                </c:pt>
                <c:pt idx="82">
                  <c:v>59.7</c:v>
                </c:pt>
                <c:pt idx="83">
                  <c:v>57</c:v>
                </c:pt>
                <c:pt idx="84">
                  <c:v>56.2</c:v>
                </c:pt>
                <c:pt idx="85">
                  <c:v>57.9</c:v>
                </c:pt>
                <c:pt idx="86">
                  <c:v>58.6</c:v>
                </c:pt>
                <c:pt idx="87">
                  <c:v>57.4</c:v>
                </c:pt>
                <c:pt idx="88">
                  <c:v>55.9</c:v>
                </c:pt>
                <c:pt idx="89">
                  <c:v>56.4</c:v>
                </c:pt>
                <c:pt idx="90">
                  <c:v>55.2</c:v>
                </c:pt>
                <c:pt idx="91">
                  <c:v>56.3</c:v>
                </c:pt>
                <c:pt idx="92">
                  <c:v>54.4</c:v>
                </c:pt>
                <c:pt idx="93">
                  <c:v>55.7</c:v>
                </c:pt>
                <c:pt idx="94">
                  <c:v>55</c:v>
                </c:pt>
                <c:pt idx="95">
                  <c:v>54.3</c:v>
                </c:pt>
                <c:pt idx="96">
                  <c:v>54.7</c:v>
                </c:pt>
                <c:pt idx="97">
                  <c:v>56.6</c:v>
                </c:pt>
                <c:pt idx="98">
                  <c:v>58.2</c:v>
                </c:pt>
                <c:pt idx="99">
                  <c:v>58.6</c:v>
                </c:pt>
                <c:pt idx="100">
                  <c:v>59.2</c:v>
                </c:pt>
                <c:pt idx="101">
                  <c:v>59.1</c:v>
                </c:pt>
                <c:pt idx="102">
                  <c:v>58.3</c:v>
                </c:pt>
                <c:pt idx="103">
                  <c:v>57.4</c:v>
                </c:pt>
                <c:pt idx="104">
                  <c:v>57.3</c:v>
                </c:pt>
                <c:pt idx="105">
                  <c:v>56.8</c:v>
                </c:pt>
                <c:pt idx="106">
                  <c:v>57</c:v>
                </c:pt>
                <c:pt idx="107">
                  <c:v>56.5</c:v>
                </c:pt>
                <c:pt idx="108">
                  <c:v>56.4</c:v>
                </c:pt>
                <c:pt idx="109">
                  <c:v>54.1</c:v>
                </c:pt>
                <c:pt idx="110">
                  <c:v>56</c:v>
                </c:pt>
                <c:pt idx="111">
                  <c:v>57.3</c:v>
                </c:pt>
                <c:pt idx="112">
                  <c:v>57.4</c:v>
                </c:pt>
                <c:pt idx="113">
                  <c:v>56.5</c:v>
                </c:pt>
                <c:pt idx="114">
                  <c:v>58.1</c:v>
                </c:pt>
                <c:pt idx="115">
                  <c:v>58.2</c:v>
                </c:pt>
                <c:pt idx="116">
                  <c:v>55.9</c:v>
                </c:pt>
                <c:pt idx="117">
                  <c:v>57.3</c:v>
                </c:pt>
                <c:pt idx="118">
                  <c:v>54.7</c:v>
                </c:pt>
                <c:pt idx="119">
                  <c:v>54.3</c:v>
                </c:pt>
                <c:pt idx="120">
                  <c:v>56.3</c:v>
                </c:pt>
                <c:pt idx="121">
                  <c:v>53</c:v>
                </c:pt>
                <c:pt idx="122">
                  <c:v>54.4</c:v>
                </c:pt>
                <c:pt idx="123">
                  <c:v>54.3</c:v>
                </c:pt>
                <c:pt idx="124">
                  <c:v>53.8</c:v>
                </c:pt>
                <c:pt idx="125">
                  <c:v>53.8</c:v>
                </c:pt>
                <c:pt idx="126">
                  <c:v>49.1</c:v>
                </c:pt>
                <c:pt idx="127">
                  <c:v>48.3</c:v>
                </c:pt>
                <c:pt idx="128">
                  <c:v>48.1</c:v>
                </c:pt>
                <c:pt idx="129">
                  <c:v>46.8</c:v>
                </c:pt>
                <c:pt idx="130">
                  <c:v>45.5</c:v>
                </c:pt>
                <c:pt idx="131">
                  <c:v>42.3</c:v>
                </c:pt>
                <c:pt idx="132">
                  <c:v>38.1</c:v>
                </c:pt>
                <c:pt idx="133">
                  <c:v>39.5</c:v>
                </c:pt>
                <c:pt idx="134">
                  <c:v>40.799999999999997</c:v>
                </c:pt>
                <c:pt idx="135">
                  <c:v>37.4</c:v>
                </c:pt>
                <c:pt idx="136">
                  <c:v>38.200000000000003</c:v>
                </c:pt>
                <c:pt idx="137">
                  <c:v>38.6</c:v>
                </c:pt>
                <c:pt idx="138">
                  <c:v>38.9</c:v>
                </c:pt>
                <c:pt idx="139">
                  <c:v>39.1</c:v>
                </c:pt>
                <c:pt idx="140">
                  <c:v>39.6</c:v>
                </c:pt>
                <c:pt idx="141">
                  <c:v>37.6</c:v>
                </c:pt>
                <c:pt idx="142">
                  <c:v>36.700000000000003</c:v>
                </c:pt>
                <c:pt idx="143">
                  <c:v>34.799999999999997</c:v>
                </c:pt>
                <c:pt idx="144">
                  <c:v>35.1</c:v>
                </c:pt>
                <c:pt idx="145">
                  <c:v>35.6</c:v>
                </c:pt>
                <c:pt idx="146">
                  <c:v>36.4</c:v>
                </c:pt>
                <c:pt idx="147">
                  <c:v>33.4</c:v>
                </c:pt>
                <c:pt idx="148">
                  <c:v>35.6</c:v>
                </c:pt>
                <c:pt idx="149">
                  <c:v>36</c:v>
                </c:pt>
                <c:pt idx="150">
                  <c:v>37.799999999999997</c:v>
                </c:pt>
                <c:pt idx="151">
                  <c:v>36.200000000000003</c:v>
                </c:pt>
                <c:pt idx="152">
                  <c:v>35.4</c:v>
                </c:pt>
                <c:pt idx="153">
                  <c:v>36</c:v>
                </c:pt>
                <c:pt idx="154">
                  <c:v>34.1</c:v>
                </c:pt>
                <c:pt idx="155">
                  <c:v>36.1</c:v>
                </c:pt>
                <c:pt idx="156">
                  <c:v>34.9</c:v>
                </c:pt>
                <c:pt idx="157">
                  <c:v>34.799999999999997</c:v>
                </c:pt>
                <c:pt idx="158">
                  <c:v>35.5</c:v>
                </c:pt>
                <c:pt idx="159">
                  <c:v>37.5</c:v>
                </c:pt>
                <c:pt idx="160">
                  <c:v>35.9</c:v>
                </c:pt>
                <c:pt idx="161">
                  <c:v>34.9</c:v>
                </c:pt>
                <c:pt idx="162">
                  <c:v>33.700000000000003</c:v>
                </c:pt>
                <c:pt idx="163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4-440F-BB03-3E0A00F960C4}"/>
            </c:ext>
          </c:extLst>
        </c:ser>
        <c:ser>
          <c:idx val="6"/>
          <c:order val="2"/>
          <c:tx>
            <c:v>75%</c:v>
          </c:tx>
          <c:spPr>
            <a:ln w="127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BoiseMountainsFDRA!$A$3:$A$179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BoiseMountainsFDRA!$D$3:$D$179</c:f>
              <c:numCache>
                <c:formatCode>General</c:formatCode>
                <c:ptCount val="177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  <c:pt idx="18">
                  <c:v>54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54</c:v>
                </c:pt>
                <c:pt idx="23">
                  <c:v>54</c:v>
                </c:pt>
                <c:pt idx="24">
                  <c:v>54</c:v>
                </c:pt>
                <c:pt idx="25">
                  <c:v>54</c:v>
                </c:pt>
                <c:pt idx="26">
                  <c:v>54</c:v>
                </c:pt>
                <c:pt idx="27">
                  <c:v>54</c:v>
                </c:pt>
                <c:pt idx="28">
                  <c:v>54</c:v>
                </c:pt>
                <c:pt idx="29">
                  <c:v>54</c:v>
                </c:pt>
                <c:pt idx="30">
                  <c:v>54</c:v>
                </c:pt>
                <c:pt idx="31">
                  <c:v>54</c:v>
                </c:pt>
                <c:pt idx="32">
                  <c:v>54</c:v>
                </c:pt>
                <c:pt idx="33">
                  <c:v>54</c:v>
                </c:pt>
                <c:pt idx="34">
                  <c:v>54</c:v>
                </c:pt>
                <c:pt idx="35">
                  <c:v>54</c:v>
                </c:pt>
                <c:pt idx="36">
                  <c:v>54</c:v>
                </c:pt>
                <c:pt idx="37">
                  <c:v>54</c:v>
                </c:pt>
                <c:pt idx="38">
                  <c:v>54</c:v>
                </c:pt>
                <c:pt idx="39">
                  <c:v>54</c:v>
                </c:pt>
                <c:pt idx="40">
                  <c:v>54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54</c:v>
                </c:pt>
                <c:pt idx="46">
                  <c:v>54</c:v>
                </c:pt>
                <c:pt idx="47">
                  <c:v>54</c:v>
                </c:pt>
                <c:pt idx="48">
                  <c:v>54</c:v>
                </c:pt>
                <c:pt idx="49">
                  <c:v>54</c:v>
                </c:pt>
                <c:pt idx="50">
                  <c:v>54</c:v>
                </c:pt>
                <c:pt idx="51">
                  <c:v>54</c:v>
                </c:pt>
                <c:pt idx="52">
                  <c:v>54</c:v>
                </c:pt>
                <c:pt idx="53">
                  <c:v>54</c:v>
                </c:pt>
                <c:pt idx="54">
                  <c:v>54</c:v>
                </c:pt>
                <c:pt idx="55">
                  <c:v>54</c:v>
                </c:pt>
                <c:pt idx="56">
                  <c:v>54</c:v>
                </c:pt>
                <c:pt idx="57">
                  <c:v>54</c:v>
                </c:pt>
                <c:pt idx="58">
                  <c:v>54</c:v>
                </c:pt>
                <c:pt idx="59">
                  <c:v>54</c:v>
                </c:pt>
                <c:pt idx="60">
                  <c:v>54</c:v>
                </c:pt>
                <c:pt idx="61">
                  <c:v>54</c:v>
                </c:pt>
                <c:pt idx="62">
                  <c:v>54</c:v>
                </c:pt>
                <c:pt idx="63">
                  <c:v>54</c:v>
                </c:pt>
                <c:pt idx="64">
                  <c:v>54</c:v>
                </c:pt>
                <c:pt idx="65">
                  <c:v>54</c:v>
                </c:pt>
                <c:pt idx="66">
                  <c:v>54</c:v>
                </c:pt>
                <c:pt idx="67">
                  <c:v>54</c:v>
                </c:pt>
                <c:pt idx="68">
                  <c:v>54</c:v>
                </c:pt>
                <c:pt idx="69">
                  <c:v>54</c:v>
                </c:pt>
                <c:pt idx="70">
                  <c:v>54</c:v>
                </c:pt>
                <c:pt idx="71">
                  <c:v>54</c:v>
                </c:pt>
                <c:pt idx="72">
                  <c:v>54</c:v>
                </c:pt>
                <c:pt idx="73">
                  <c:v>54</c:v>
                </c:pt>
                <c:pt idx="74">
                  <c:v>54</c:v>
                </c:pt>
                <c:pt idx="75">
                  <c:v>54</c:v>
                </c:pt>
                <c:pt idx="76">
                  <c:v>54</c:v>
                </c:pt>
                <c:pt idx="77">
                  <c:v>54</c:v>
                </c:pt>
                <c:pt idx="78">
                  <c:v>54</c:v>
                </c:pt>
                <c:pt idx="79">
                  <c:v>54</c:v>
                </c:pt>
                <c:pt idx="80">
                  <c:v>54</c:v>
                </c:pt>
                <c:pt idx="81">
                  <c:v>54</c:v>
                </c:pt>
                <c:pt idx="82">
                  <c:v>54</c:v>
                </c:pt>
                <c:pt idx="83">
                  <c:v>54</c:v>
                </c:pt>
                <c:pt idx="84">
                  <c:v>54</c:v>
                </c:pt>
                <c:pt idx="85">
                  <c:v>54</c:v>
                </c:pt>
                <c:pt idx="86">
                  <c:v>54</c:v>
                </c:pt>
                <c:pt idx="87">
                  <c:v>54</c:v>
                </c:pt>
                <c:pt idx="88">
                  <c:v>54</c:v>
                </c:pt>
                <c:pt idx="89">
                  <c:v>54</c:v>
                </c:pt>
                <c:pt idx="90">
                  <c:v>54</c:v>
                </c:pt>
                <c:pt idx="91">
                  <c:v>54</c:v>
                </c:pt>
                <c:pt idx="92">
                  <c:v>54</c:v>
                </c:pt>
                <c:pt idx="93">
                  <c:v>54</c:v>
                </c:pt>
                <c:pt idx="94">
                  <c:v>54</c:v>
                </c:pt>
                <c:pt idx="95">
                  <c:v>54</c:v>
                </c:pt>
                <c:pt idx="96">
                  <c:v>54</c:v>
                </c:pt>
                <c:pt idx="97">
                  <c:v>54</c:v>
                </c:pt>
                <c:pt idx="98">
                  <c:v>54</c:v>
                </c:pt>
                <c:pt idx="99">
                  <c:v>54</c:v>
                </c:pt>
                <c:pt idx="100">
                  <c:v>54</c:v>
                </c:pt>
                <c:pt idx="101">
                  <c:v>54</c:v>
                </c:pt>
                <c:pt idx="102">
                  <c:v>54</c:v>
                </c:pt>
                <c:pt idx="103">
                  <c:v>54</c:v>
                </c:pt>
                <c:pt idx="104">
                  <c:v>54</c:v>
                </c:pt>
                <c:pt idx="105">
                  <c:v>54</c:v>
                </c:pt>
                <c:pt idx="106">
                  <c:v>54</c:v>
                </c:pt>
                <c:pt idx="107">
                  <c:v>54</c:v>
                </c:pt>
                <c:pt idx="108">
                  <c:v>54</c:v>
                </c:pt>
                <c:pt idx="109">
                  <c:v>54</c:v>
                </c:pt>
                <c:pt idx="110">
                  <c:v>54</c:v>
                </c:pt>
                <c:pt idx="111">
                  <c:v>54</c:v>
                </c:pt>
                <c:pt idx="112">
                  <c:v>54</c:v>
                </c:pt>
                <c:pt idx="113">
                  <c:v>54</c:v>
                </c:pt>
                <c:pt idx="114">
                  <c:v>54</c:v>
                </c:pt>
                <c:pt idx="115">
                  <c:v>54</c:v>
                </c:pt>
                <c:pt idx="116">
                  <c:v>54</c:v>
                </c:pt>
                <c:pt idx="117">
                  <c:v>54</c:v>
                </c:pt>
                <c:pt idx="118">
                  <c:v>54</c:v>
                </c:pt>
                <c:pt idx="119">
                  <c:v>54</c:v>
                </c:pt>
                <c:pt idx="120">
                  <c:v>54</c:v>
                </c:pt>
                <c:pt idx="121">
                  <c:v>54</c:v>
                </c:pt>
                <c:pt idx="122">
                  <c:v>54</c:v>
                </c:pt>
                <c:pt idx="123">
                  <c:v>54</c:v>
                </c:pt>
                <c:pt idx="124">
                  <c:v>54</c:v>
                </c:pt>
                <c:pt idx="125">
                  <c:v>54</c:v>
                </c:pt>
                <c:pt idx="126">
                  <c:v>54</c:v>
                </c:pt>
                <c:pt idx="127">
                  <c:v>54</c:v>
                </c:pt>
                <c:pt idx="128">
                  <c:v>54</c:v>
                </c:pt>
                <c:pt idx="129">
                  <c:v>54</c:v>
                </c:pt>
                <c:pt idx="130">
                  <c:v>54</c:v>
                </c:pt>
                <c:pt idx="131">
                  <c:v>54</c:v>
                </c:pt>
                <c:pt idx="132">
                  <c:v>54</c:v>
                </c:pt>
                <c:pt idx="133">
                  <c:v>54</c:v>
                </c:pt>
                <c:pt idx="134">
                  <c:v>54</c:v>
                </c:pt>
                <c:pt idx="135">
                  <c:v>54</c:v>
                </c:pt>
                <c:pt idx="136">
                  <c:v>54</c:v>
                </c:pt>
                <c:pt idx="137">
                  <c:v>54</c:v>
                </c:pt>
                <c:pt idx="138">
                  <c:v>54</c:v>
                </c:pt>
                <c:pt idx="139">
                  <c:v>54</c:v>
                </c:pt>
                <c:pt idx="140">
                  <c:v>54</c:v>
                </c:pt>
                <c:pt idx="141">
                  <c:v>54</c:v>
                </c:pt>
                <c:pt idx="142">
                  <c:v>54</c:v>
                </c:pt>
                <c:pt idx="143">
                  <c:v>54</c:v>
                </c:pt>
                <c:pt idx="144">
                  <c:v>54</c:v>
                </c:pt>
                <c:pt idx="145">
                  <c:v>54</c:v>
                </c:pt>
                <c:pt idx="146">
                  <c:v>54</c:v>
                </c:pt>
                <c:pt idx="147">
                  <c:v>54</c:v>
                </c:pt>
                <c:pt idx="148">
                  <c:v>54</c:v>
                </c:pt>
                <c:pt idx="149">
                  <c:v>54</c:v>
                </c:pt>
                <c:pt idx="150">
                  <c:v>54</c:v>
                </c:pt>
                <c:pt idx="151">
                  <c:v>54</c:v>
                </c:pt>
                <c:pt idx="152">
                  <c:v>54</c:v>
                </c:pt>
                <c:pt idx="153">
                  <c:v>54</c:v>
                </c:pt>
                <c:pt idx="154">
                  <c:v>54</c:v>
                </c:pt>
                <c:pt idx="155">
                  <c:v>54</c:v>
                </c:pt>
                <c:pt idx="156">
                  <c:v>54</c:v>
                </c:pt>
                <c:pt idx="157">
                  <c:v>54</c:v>
                </c:pt>
                <c:pt idx="158">
                  <c:v>54</c:v>
                </c:pt>
                <c:pt idx="159">
                  <c:v>54</c:v>
                </c:pt>
                <c:pt idx="160">
                  <c:v>54</c:v>
                </c:pt>
                <c:pt idx="161">
                  <c:v>54</c:v>
                </c:pt>
                <c:pt idx="162">
                  <c:v>54</c:v>
                </c:pt>
                <c:pt idx="163">
                  <c:v>54</c:v>
                </c:pt>
                <c:pt idx="164">
                  <c:v>54</c:v>
                </c:pt>
                <c:pt idx="165">
                  <c:v>54</c:v>
                </c:pt>
                <c:pt idx="166">
                  <c:v>54</c:v>
                </c:pt>
                <c:pt idx="167">
                  <c:v>54</c:v>
                </c:pt>
                <c:pt idx="168">
                  <c:v>54</c:v>
                </c:pt>
                <c:pt idx="169">
                  <c:v>54</c:v>
                </c:pt>
                <c:pt idx="170">
                  <c:v>54</c:v>
                </c:pt>
                <c:pt idx="171">
                  <c:v>54</c:v>
                </c:pt>
                <c:pt idx="172">
                  <c:v>54</c:v>
                </c:pt>
                <c:pt idx="173">
                  <c:v>54</c:v>
                </c:pt>
                <c:pt idx="174">
                  <c:v>54</c:v>
                </c:pt>
                <c:pt idx="175">
                  <c:v>54</c:v>
                </c:pt>
                <c:pt idx="17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14-440F-BB03-3E0A00F960C4}"/>
            </c:ext>
          </c:extLst>
        </c:ser>
        <c:ser>
          <c:idx val="3"/>
          <c:order val="3"/>
          <c:tx>
            <c:v>90%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BoiseMountainsFDRA!$A$3:$A$179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BoiseMountainsFDRA!$E$3:$E$179</c:f>
              <c:numCache>
                <c:formatCode>General</c:formatCode>
                <c:ptCount val="177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14-440F-BB03-3E0A00F960C4}"/>
            </c:ext>
          </c:extLst>
        </c:ser>
        <c:ser>
          <c:idx val="4"/>
          <c:order val="4"/>
          <c:tx>
            <c:v>97%</c:v>
          </c:tx>
          <c:spPr>
            <a:ln w="12700">
              <a:solidFill>
                <a:srgbClr val="66FF33"/>
              </a:solidFill>
              <a:prstDash val="solid"/>
            </a:ln>
          </c:spPr>
          <c:marker>
            <c:symbol val="none"/>
          </c:marker>
          <c:cat>
            <c:numRef>
              <c:f>BoiseMountainsFDRA!$A$3:$A$179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BoiseMountainsFDRA!$F$3:$F$179</c:f>
              <c:numCache>
                <c:formatCode>General</c:formatCode>
                <c:ptCount val="177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  <c:pt idx="35">
                  <c:v>68</c:v>
                </c:pt>
                <c:pt idx="36">
                  <c:v>68</c:v>
                </c:pt>
                <c:pt idx="37">
                  <c:v>68</c:v>
                </c:pt>
                <c:pt idx="38">
                  <c:v>68</c:v>
                </c:pt>
                <c:pt idx="39">
                  <c:v>68</c:v>
                </c:pt>
                <c:pt idx="40">
                  <c:v>68</c:v>
                </c:pt>
                <c:pt idx="41">
                  <c:v>68</c:v>
                </c:pt>
                <c:pt idx="42">
                  <c:v>68</c:v>
                </c:pt>
                <c:pt idx="43">
                  <c:v>68</c:v>
                </c:pt>
                <c:pt idx="44">
                  <c:v>68</c:v>
                </c:pt>
                <c:pt idx="45">
                  <c:v>68</c:v>
                </c:pt>
                <c:pt idx="46">
                  <c:v>68</c:v>
                </c:pt>
                <c:pt idx="47">
                  <c:v>68</c:v>
                </c:pt>
                <c:pt idx="48">
                  <c:v>68</c:v>
                </c:pt>
                <c:pt idx="49">
                  <c:v>68</c:v>
                </c:pt>
                <c:pt idx="50">
                  <c:v>68</c:v>
                </c:pt>
                <c:pt idx="51">
                  <c:v>68</c:v>
                </c:pt>
                <c:pt idx="52">
                  <c:v>68</c:v>
                </c:pt>
                <c:pt idx="53">
                  <c:v>68</c:v>
                </c:pt>
                <c:pt idx="54">
                  <c:v>68</c:v>
                </c:pt>
                <c:pt idx="55">
                  <c:v>68</c:v>
                </c:pt>
                <c:pt idx="56">
                  <c:v>68</c:v>
                </c:pt>
                <c:pt idx="57">
                  <c:v>68</c:v>
                </c:pt>
                <c:pt idx="58">
                  <c:v>68</c:v>
                </c:pt>
                <c:pt idx="59">
                  <c:v>68</c:v>
                </c:pt>
                <c:pt idx="60">
                  <c:v>68</c:v>
                </c:pt>
                <c:pt idx="61">
                  <c:v>68</c:v>
                </c:pt>
                <c:pt idx="62">
                  <c:v>68</c:v>
                </c:pt>
                <c:pt idx="63">
                  <c:v>68</c:v>
                </c:pt>
                <c:pt idx="64">
                  <c:v>68</c:v>
                </c:pt>
                <c:pt idx="65">
                  <c:v>68</c:v>
                </c:pt>
                <c:pt idx="66">
                  <c:v>68</c:v>
                </c:pt>
                <c:pt idx="67">
                  <c:v>68</c:v>
                </c:pt>
                <c:pt idx="68">
                  <c:v>68</c:v>
                </c:pt>
                <c:pt idx="69">
                  <c:v>68</c:v>
                </c:pt>
                <c:pt idx="70">
                  <c:v>68</c:v>
                </c:pt>
                <c:pt idx="71">
                  <c:v>68</c:v>
                </c:pt>
                <c:pt idx="72">
                  <c:v>68</c:v>
                </c:pt>
                <c:pt idx="73">
                  <c:v>68</c:v>
                </c:pt>
                <c:pt idx="74">
                  <c:v>68</c:v>
                </c:pt>
                <c:pt idx="75">
                  <c:v>68</c:v>
                </c:pt>
                <c:pt idx="76">
                  <c:v>68</c:v>
                </c:pt>
                <c:pt idx="77">
                  <c:v>68</c:v>
                </c:pt>
                <c:pt idx="78">
                  <c:v>68</c:v>
                </c:pt>
                <c:pt idx="79">
                  <c:v>68</c:v>
                </c:pt>
                <c:pt idx="80">
                  <c:v>68</c:v>
                </c:pt>
                <c:pt idx="81">
                  <c:v>68</c:v>
                </c:pt>
                <c:pt idx="82">
                  <c:v>68</c:v>
                </c:pt>
                <c:pt idx="83">
                  <c:v>68</c:v>
                </c:pt>
                <c:pt idx="84">
                  <c:v>68</c:v>
                </c:pt>
                <c:pt idx="85">
                  <c:v>68</c:v>
                </c:pt>
                <c:pt idx="86">
                  <c:v>68</c:v>
                </c:pt>
                <c:pt idx="87">
                  <c:v>68</c:v>
                </c:pt>
                <c:pt idx="88">
                  <c:v>68</c:v>
                </c:pt>
                <c:pt idx="89">
                  <c:v>68</c:v>
                </c:pt>
                <c:pt idx="90">
                  <c:v>68</c:v>
                </c:pt>
                <c:pt idx="91">
                  <c:v>68</c:v>
                </c:pt>
                <c:pt idx="92">
                  <c:v>68</c:v>
                </c:pt>
                <c:pt idx="93">
                  <c:v>68</c:v>
                </c:pt>
                <c:pt idx="94">
                  <c:v>68</c:v>
                </c:pt>
                <c:pt idx="95">
                  <c:v>68</c:v>
                </c:pt>
                <c:pt idx="96">
                  <c:v>68</c:v>
                </c:pt>
                <c:pt idx="97">
                  <c:v>68</c:v>
                </c:pt>
                <c:pt idx="98">
                  <c:v>68</c:v>
                </c:pt>
                <c:pt idx="99">
                  <c:v>68</c:v>
                </c:pt>
                <c:pt idx="100">
                  <c:v>68</c:v>
                </c:pt>
                <c:pt idx="101">
                  <c:v>68</c:v>
                </c:pt>
                <c:pt idx="102">
                  <c:v>68</c:v>
                </c:pt>
                <c:pt idx="103">
                  <c:v>68</c:v>
                </c:pt>
                <c:pt idx="104">
                  <c:v>68</c:v>
                </c:pt>
                <c:pt idx="105">
                  <c:v>68</c:v>
                </c:pt>
                <c:pt idx="106">
                  <c:v>68</c:v>
                </c:pt>
                <c:pt idx="107">
                  <c:v>68</c:v>
                </c:pt>
                <c:pt idx="108">
                  <c:v>68</c:v>
                </c:pt>
                <c:pt idx="109">
                  <c:v>68</c:v>
                </c:pt>
                <c:pt idx="110">
                  <c:v>68</c:v>
                </c:pt>
                <c:pt idx="111">
                  <c:v>68</c:v>
                </c:pt>
                <c:pt idx="112">
                  <c:v>68</c:v>
                </c:pt>
                <c:pt idx="113">
                  <c:v>68</c:v>
                </c:pt>
                <c:pt idx="114">
                  <c:v>68</c:v>
                </c:pt>
                <c:pt idx="115">
                  <c:v>68</c:v>
                </c:pt>
                <c:pt idx="116">
                  <c:v>68</c:v>
                </c:pt>
                <c:pt idx="117">
                  <c:v>68</c:v>
                </c:pt>
                <c:pt idx="118">
                  <c:v>68</c:v>
                </c:pt>
                <c:pt idx="119">
                  <c:v>68</c:v>
                </c:pt>
                <c:pt idx="120">
                  <c:v>68</c:v>
                </c:pt>
                <c:pt idx="121">
                  <c:v>68</c:v>
                </c:pt>
                <c:pt idx="122">
                  <c:v>68</c:v>
                </c:pt>
                <c:pt idx="123">
                  <c:v>68</c:v>
                </c:pt>
                <c:pt idx="124">
                  <c:v>68</c:v>
                </c:pt>
                <c:pt idx="125">
                  <c:v>68</c:v>
                </c:pt>
                <c:pt idx="126">
                  <c:v>68</c:v>
                </c:pt>
                <c:pt idx="127">
                  <c:v>68</c:v>
                </c:pt>
                <c:pt idx="128">
                  <c:v>68</c:v>
                </c:pt>
                <c:pt idx="129">
                  <c:v>68</c:v>
                </c:pt>
                <c:pt idx="130">
                  <c:v>68</c:v>
                </c:pt>
                <c:pt idx="131">
                  <c:v>68</c:v>
                </c:pt>
                <c:pt idx="132">
                  <c:v>68</c:v>
                </c:pt>
                <c:pt idx="133">
                  <c:v>68</c:v>
                </c:pt>
                <c:pt idx="134">
                  <c:v>68</c:v>
                </c:pt>
                <c:pt idx="135">
                  <c:v>68</c:v>
                </c:pt>
                <c:pt idx="136">
                  <c:v>68</c:v>
                </c:pt>
                <c:pt idx="137">
                  <c:v>68</c:v>
                </c:pt>
                <c:pt idx="138">
                  <c:v>68</c:v>
                </c:pt>
                <c:pt idx="139">
                  <c:v>68</c:v>
                </c:pt>
                <c:pt idx="140">
                  <c:v>68</c:v>
                </c:pt>
                <c:pt idx="141">
                  <c:v>68</c:v>
                </c:pt>
                <c:pt idx="142">
                  <c:v>68</c:v>
                </c:pt>
                <c:pt idx="143">
                  <c:v>68</c:v>
                </c:pt>
                <c:pt idx="144">
                  <c:v>68</c:v>
                </c:pt>
                <c:pt idx="145">
                  <c:v>68</c:v>
                </c:pt>
                <c:pt idx="146">
                  <c:v>68</c:v>
                </c:pt>
                <c:pt idx="147">
                  <c:v>68</c:v>
                </c:pt>
                <c:pt idx="148">
                  <c:v>68</c:v>
                </c:pt>
                <c:pt idx="149">
                  <c:v>68</c:v>
                </c:pt>
                <c:pt idx="150">
                  <c:v>68</c:v>
                </c:pt>
                <c:pt idx="151">
                  <c:v>68</c:v>
                </c:pt>
                <c:pt idx="152">
                  <c:v>68</c:v>
                </c:pt>
                <c:pt idx="153">
                  <c:v>68</c:v>
                </c:pt>
                <c:pt idx="154">
                  <c:v>68</c:v>
                </c:pt>
                <c:pt idx="155">
                  <c:v>68</c:v>
                </c:pt>
                <c:pt idx="156">
                  <c:v>68</c:v>
                </c:pt>
                <c:pt idx="157">
                  <c:v>68</c:v>
                </c:pt>
                <c:pt idx="158">
                  <c:v>68</c:v>
                </c:pt>
                <c:pt idx="159">
                  <c:v>68</c:v>
                </c:pt>
                <c:pt idx="160">
                  <c:v>68</c:v>
                </c:pt>
                <c:pt idx="161">
                  <c:v>68</c:v>
                </c:pt>
                <c:pt idx="162">
                  <c:v>68</c:v>
                </c:pt>
                <c:pt idx="163">
                  <c:v>68</c:v>
                </c:pt>
                <c:pt idx="164">
                  <c:v>68</c:v>
                </c:pt>
                <c:pt idx="165">
                  <c:v>68</c:v>
                </c:pt>
                <c:pt idx="166">
                  <c:v>68</c:v>
                </c:pt>
                <c:pt idx="167">
                  <c:v>68</c:v>
                </c:pt>
                <c:pt idx="168">
                  <c:v>68</c:v>
                </c:pt>
                <c:pt idx="169">
                  <c:v>68</c:v>
                </c:pt>
                <c:pt idx="170">
                  <c:v>68</c:v>
                </c:pt>
                <c:pt idx="171">
                  <c:v>68</c:v>
                </c:pt>
                <c:pt idx="172">
                  <c:v>68</c:v>
                </c:pt>
                <c:pt idx="173">
                  <c:v>68</c:v>
                </c:pt>
                <c:pt idx="174">
                  <c:v>68</c:v>
                </c:pt>
                <c:pt idx="175">
                  <c:v>68</c:v>
                </c:pt>
                <c:pt idx="17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14-440F-BB03-3E0A00F960C4}"/>
            </c:ext>
          </c:extLst>
        </c:ser>
        <c:ser>
          <c:idx val="5"/>
          <c:order val="5"/>
          <c:tx>
            <c:strRef>
              <c:f>BoiseMountainsFDRA!$G$2</c:f>
              <c:strCache>
                <c:ptCount val="1"/>
                <c:pt idx="0">
                  <c:v>2025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BoiseMountainsFDRA!$A$3:$A$179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BoiseMountainsFDRA!$G$3:$G$179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14-440F-BB03-3E0A00F96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54016"/>
        <c:axId val="44055936"/>
      </c:lineChart>
      <c:dateAx>
        <c:axId val="440540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 w="0"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55936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4405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ERC Fuel Model 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54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0125142207053734"/>
          <c:y val="0.38971790909313908"/>
          <c:w val="0.12821441688389634"/>
          <c:h val="0.26231584369710798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Snake River &amp; Foothills FDRA</a:t>
            </a:r>
          </a:p>
        </c:rich>
      </c:tx>
      <c:layout>
        <c:manualLayout>
          <c:xMode val="edge"/>
          <c:yMode val="edge"/>
          <c:x val="0.12545398830222448"/>
          <c:y val="5.0078321048192334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3119554141807"/>
          <c:y val="0.19248870417194874"/>
          <c:w val="0.64341182687110465"/>
          <c:h val="0.57277126607262863"/>
        </c:manualLayout>
      </c:layout>
      <c:lineChart>
        <c:grouping val="standard"/>
        <c:varyColors val="0"/>
        <c:ser>
          <c:idx val="0"/>
          <c:order val="0"/>
          <c:tx>
            <c:strRef>
              <c:f>'SnakeRiver&amp;Foothills'!$B$2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'SnakeRiver&amp;Foothills'!$A$3:$A$179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'SnakeRiver&amp;Foothills'!$B$3:$B$179</c:f>
              <c:numCache>
                <c:formatCode>General</c:formatCode>
                <c:ptCount val="177"/>
                <c:pt idx="0">
                  <c:v>155.91999999999999</c:v>
                </c:pt>
                <c:pt idx="1">
                  <c:v>164.7</c:v>
                </c:pt>
                <c:pt idx="2">
                  <c:v>148.12</c:v>
                </c:pt>
                <c:pt idx="3">
                  <c:v>147.97</c:v>
                </c:pt>
                <c:pt idx="4">
                  <c:v>125.82</c:v>
                </c:pt>
                <c:pt idx="5">
                  <c:v>175.41</c:v>
                </c:pt>
                <c:pt idx="6">
                  <c:v>156.31</c:v>
                </c:pt>
                <c:pt idx="7">
                  <c:v>125.48</c:v>
                </c:pt>
                <c:pt idx="8">
                  <c:v>152.49</c:v>
                </c:pt>
                <c:pt idx="9">
                  <c:v>186.09</c:v>
                </c:pt>
                <c:pt idx="10">
                  <c:v>142.38</c:v>
                </c:pt>
                <c:pt idx="11">
                  <c:v>151.25</c:v>
                </c:pt>
                <c:pt idx="12">
                  <c:v>125.74</c:v>
                </c:pt>
                <c:pt idx="13">
                  <c:v>116.26</c:v>
                </c:pt>
                <c:pt idx="14">
                  <c:v>157.08000000000001</c:v>
                </c:pt>
                <c:pt idx="15">
                  <c:v>115</c:v>
                </c:pt>
                <c:pt idx="16">
                  <c:v>106.89</c:v>
                </c:pt>
                <c:pt idx="17">
                  <c:v>103.38</c:v>
                </c:pt>
                <c:pt idx="18">
                  <c:v>118.6</c:v>
                </c:pt>
                <c:pt idx="19">
                  <c:v>110.97</c:v>
                </c:pt>
                <c:pt idx="20">
                  <c:v>147.32</c:v>
                </c:pt>
                <c:pt idx="21">
                  <c:v>130.51</c:v>
                </c:pt>
                <c:pt idx="22">
                  <c:v>112.2</c:v>
                </c:pt>
                <c:pt idx="23">
                  <c:v>134.47999999999999</c:v>
                </c:pt>
                <c:pt idx="24">
                  <c:v>112.98</c:v>
                </c:pt>
                <c:pt idx="25">
                  <c:v>135.56</c:v>
                </c:pt>
                <c:pt idx="26">
                  <c:v>143.41</c:v>
                </c:pt>
                <c:pt idx="27">
                  <c:v>147.25</c:v>
                </c:pt>
                <c:pt idx="28">
                  <c:v>157.44999999999999</c:v>
                </c:pt>
                <c:pt idx="29">
                  <c:v>153.78</c:v>
                </c:pt>
                <c:pt idx="30">
                  <c:v>106.09</c:v>
                </c:pt>
                <c:pt idx="31">
                  <c:v>169.35</c:v>
                </c:pt>
                <c:pt idx="32">
                  <c:v>126.85</c:v>
                </c:pt>
                <c:pt idx="33">
                  <c:v>141.81</c:v>
                </c:pt>
                <c:pt idx="34">
                  <c:v>151.87</c:v>
                </c:pt>
                <c:pt idx="35">
                  <c:v>124.88</c:v>
                </c:pt>
                <c:pt idx="36">
                  <c:v>114.24</c:v>
                </c:pt>
                <c:pt idx="37">
                  <c:v>117.64</c:v>
                </c:pt>
                <c:pt idx="38">
                  <c:v>141.35</c:v>
                </c:pt>
                <c:pt idx="39">
                  <c:v>123.31</c:v>
                </c:pt>
                <c:pt idx="40">
                  <c:v>181.97</c:v>
                </c:pt>
                <c:pt idx="41">
                  <c:v>209.35</c:v>
                </c:pt>
                <c:pt idx="42">
                  <c:v>164.29</c:v>
                </c:pt>
                <c:pt idx="43">
                  <c:v>184.36</c:v>
                </c:pt>
                <c:pt idx="44">
                  <c:v>136.43</c:v>
                </c:pt>
                <c:pt idx="45">
                  <c:v>178.1</c:v>
                </c:pt>
                <c:pt idx="46">
                  <c:v>223.84</c:v>
                </c:pt>
                <c:pt idx="47">
                  <c:v>146.97</c:v>
                </c:pt>
                <c:pt idx="48">
                  <c:v>175.93</c:v>
                </c:pt>
                <c:pt idx="49">
                  <c:v>228.03</c:v>
                </c:pt>
                <c:pt idx="50">
                  <c:v>203.8</c:v>
                </c:pt>
                <c:pt idx="51">
                  <c:v>241.81</c:v>
                </c:pt>
                <c:pt idx="52">
                  <c:v>198.57</c:v>
                </c:pt>
                <c:pt idx="53">
                  <c:v>241.39</c:v>
                </c:pt>
                <c:pt idx="54">
                  <c:v>244.86</c:v>
                </c:pt>
                <c:pt idx="55">
                  <c:v>224.44</c:v>
                </c:pt>
                <c:pt idx="56">
                  <c:v>212</c:v>
                </c:pt>
                <c:pt idx="57">
                  <c:v>191.98</c:v>
                </c:pt>
                <c:pt idx="58">
                  <c:v>314.06</c:v>
                </c:pt>
                <c:pt idx="59">
                  <c:v>204.73</c:v>
                </c:pt>
                <c:pt idx="60">
                  <c:v>238.02</c:v>
                </c:pt>
                <c:pt idx="61">
                  <c:v>210.26</c:v>
                </c:pt>
                <c:pt idx="62">
                  <c:v>261.44</c:v>
                </c:pt>
                <c:pt idx="63">
                  <c:v>187.05</c:v>
                </c:pt>
                <c:pt idx="64">
                  <c:v>315.68</c:v>
                </c:pt>
                <c:pt idx="65">
                  <c:v>200.94</c:v>
                </c:pt>
                <c:pt idx="66">
                  <c:v>323.52999999999997</c:v>
                </c:pt>
                <c:pt idx="67">
                  <c:v>254.72</c:v>
                </c:pt>
                <c:pt idx="68">
                  <c:v>223.19</c:v>
                </c:pt>
                <c:pt idx="69">
                  <c:v>250.15</c:v>
                </c:pt>
                <c:pt idx="70">
                  <c:v>252.07</c:v>
                </c:pt>
                <c:pt idx="71">
                  <c:v>260.18</c:v>
                </c:pt>
                <c:pt idx="72">
                  <c:v>237.3</c:v>
                </c:pt>
                <c:pt idx="73">
                  <c:v>255.24</c:v>
                </c:pt>
                <c:pt idx="74">
                  <c:v>283.33</c:v>
                </c:pt>
                <c:pt idx="75">
                  <c:v>277.45999999999998</c:v>
                </c:pt>
                <c:pt idx="76">
                  <c:v>248.95</c:v>
                </c:pt>
                <c:pt idx="77">
                  <c:v>251.44</c:v>
                </c:pt>
                <c:pt idx="78">
                  <c:v>275.75</c:v>
                </c:pt>
                <c:pt idx="79">
                  <c:v>246.44</c:v>
                </c:pt>
                <c:pt idx="80">
                  <c:v>220.87</c:v>
                </c:pt>
                <c:pt idx="81">
                  <c:v>253.04</c:v>
                </c:pt>
                <c:pt idx="82">
                  <c:v>260.08</c:v>
                </c:pt>
                <c:pt idx="83">
                  <c:v>232.35</c:v>
                </c:pt>
                <c:pt idx="84">
                  <c:v>247.41</c:v>
                </c:pt>
                <c:pt idx="85">
                  <c:v>290.77999999999997</c:v>
                </c:pt>
                <c:pt idx="86">
                  <c:v>233.65</c:v>
                </c:pt>
                <c:pt idx="87">
                  <c:v>248.95</c:v>
                </c:pt>
                <c:pt idx="88">
                  <c:v>248.33</c:v>
                </c:pt>
                <c:pt idx="89">
                  <c:v>226.62</c:v>
                </c:pt>
                <c:pt idx="90">
                  <c:v>228.71</c:v>
                </c:pt>
                <c:pt idx="91">
                  <c:v>242.42</c:v>
                </c:pt>
                <c:pt idx="92">
                  <c:v>277.77</c:v>
                </c:pt>
                <c:pt idx="93">
                  <c:v>242.36</c:v>
                </c:pt>
                <c:pt idx="94">
                  <c:v>224.48</c:v>
                </c:pt>
                <c:pt idx="95">
                  <c:v>226.52</c:v>
                </c:pt>
                <c:pt idx="96">
                  <c:v>258.97000000000003</c:v>
                </c:pt>
                <c:pt idx="97">
                  <c:v>212.7</c:v>
                </c:pt>
                <c:pt idx="98">
                  <c:v>228.8</c:v>
                </c:pt>
                <c:pt idx="99">
                  <c:v>242.36</c:v>
                </c:pt>
                <c:pt idx="100">
                  <c:v>236.36</c:v>
                </c:pt>
                <c:pt idx="101">
                  <c:v>234.9</c:v>
                </c:pt>
                <c:pt idx="102">
                  <c:v>238.55</c:v>
                </c:pt>
                <c:pt idx="103">
                  <c:v>239.16</c:v>
                </c:pt>
                <c:pt idx="104">
                  <c:v>215.11</c:v>
                </c:pt>
                <c:pt idx="105">
                  <c:v>215.94</c:v>
                </c:pt>
                <c:pt idx="106">
                  <c:v>247.95</c:v>
                </c:pt>
                <c:pt idx="107">
                  <c:v>235.97</c:v>
                </c:pt>
                <c:pt idx="108">
                  <c:v>185.8</c:v>
                </c:pt>
                <c:pt idx="109">
                  <c:v>215.41</c:v>
                </c:pt>
                <c:pt idx="110">
                  <c:v>185.78</c:v>
                </c:pt>
                <c:pt idx="111">
                  <c:v>216.44</c:v>
                </c:pt>
                <c:pt idx="112">
                  <c:v>277.83999999999997</c:v>
                </c:pt>
                <c:pt idx="113">
                  <c:v>277.05</c:v>
                </c:pt>
                <c:pt idx="114">
                  <c:v>261.79000000000002</c:v>
                </c:pt>
                <c:pt idx="115">
                  <c:v>217.66</c:v>
                </c:pt>
                <c:pt idx="116">
                  <c:v>234</c:v>
                </c:pt>
                <c:pt idx="117">
                  <c:v>176.7</c:v>
                </c:pt>
                <c:pt idx="118">
                  <c:v>187.79</c:v>
                </c:pt>
                <c:pt idx="119">
                  <c:v>219.46</c:v>
                </c:pt>
                <c:pt idx="120">
                  <c:v>341.79</c:v>
                </c:pt>
                <c:pt idx="121">
                  <c:v>325.43</c:v>
                </c:pt>
                <c:pt idx="122">
                  <c:v>209.44</c:v>
                </c:pt>
                <c:pt idx="123">
                  <c:v>185.96</c:v>
                </c:pt>
                <c:pt idx="124">
                  <c:v>168.61</c:v>
                </c:pt>
                <c:pt idx="125">
                  <c:v>179.09</c:v>
                </c:pt>
                <c:pt idx="126">
                  <c:v>194.02</c:v>
                </c:pt>
                <c:pt idx="127">
                  <c:v>209.9</c:v>
                </c:pt>
                <c:pt idx="128">
                  <c:v>227.81</c:v>
                </c:pt>
                <c:pt idx="129">
                  <c:v>196.78</c:v>
                </c:pt>
                <c:pt idx="130">
                  <c:v>178.5</c:v>
                </c:pt>
                <c:pt idx="131">
                  <c:v>186.86</c:v>
                </c:pt>
                <c:pt idx="132">
                  <c:v>163.75</c:v>
                </c:pt>
                <c:pt idx="133">
                  <c:v>153.58000000000001</c:v>
                </c:pt>
                <c:pt idx="134">
                  <c:v>157.36000000000001</c:v>
                </c:pt>
                <c:pt idx="135">
                  <c:v>147.72</c:v>
                </c:pt>
                <c:pt idx="136">
                  <c:v>154.04</c:v>
                </c:pt>
                <c:pt idx="137">
                  <c:v>181.7</c:v>
                </c:pt>
                <c:pt idx="138">
                  <c:v>149.37</c:v>
                </c:pt>
                <c:pt idx="139">
                  <c:v>126.12</c:v>
                </c:pt>
                <c:pt idx="140">
                  <c:v>149.22</c:v>
                </c:pt>
                <c:pt idx="141">
                  <c:v>126.26</c:v>
                </c:pt>
                <c:pt idx="142">
                  <c:v>133.69999999999999</c:v>
                </c:pt>
                <c:pt idx="143">
                  <c:v>115.34</c:v>
                </c:pt>
                <c:pt idx="144">
                  <c:v>123.44</c:v>
                </c:pt>
                <c:pt idx="145">
                  <c:v>117.72</c:v>
                </c:pt>
                <c:pt idx="146">
                  <c:v>117.27</c:v>
                </c:pt>
                <c:pt idx="147">
                  <c:v>162.22</c:v>
                </c:pt>
                <c:pt idx="148">
                  <c:v>128.88999999999999</c:v>
                </c:pt>
                <c:pt idx="149">
                  <c:v>113.97</c:v>
                </c:pt>
                <c:pt idx="150">
                  <c:v>156.61000000000001</c:v>
                </c:pt>
                <c:pt idx="151">
                  <c:v>160.51</c:v>
                </c:pt>
                <c:pt idx="152">
                  <c:v>171.89</c:v>
                </c:pt>
                <c:pt idx="153">
                  <c:v>166.7</c:v>
                </c:pt>
                <c:pt idx="154">
                  <c:v>169.8</c:v>
                </c:pt>
                <c:pt idx="155">
                  <c:v>132.5</c:v>
                </c:pt>
                <c:pt idx="156">
                  <c:v>177.1</c:v>
                </c:pt>
                <c:pt idx="157">
                  <c:v>130.4</c:v>
                </c:pt>
                <c:pt idx="158">
                  <c:v>149</c:v>
                </c:pt>
                <c:pt idx="159">
                  <c:v>204.6</c:v>
                </c:pt>
                <c:pt idx="160">
                  <c:v>160.19999999999999</c:v>
                </c:pt>
                <c:pt idx="161">
                  <c:v>186.5</c:v>
                </c:pt>
                <c:pt idx="162">
                  <c:v>172.3</c:v>
                </c:pt>
                <c:pt idx="163">
                  <c:v>216.4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C-42B2-8ED6-0A49536201D5}"/>
            </c:ext>
          </c:extLst>
        </c:ser>
        <c:ser>
          <c:idx val="1"/>
          <c:order val="1"/>
          <c:tx>
            <c:strRef>
              <c:f>'SnakeRiver&amp;Foothills'!$C$2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'SnakeRiver&amp;Foothills'!$A$3:$A$179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'SnakeRiver&amp;Foothills'!$C$3:$C$179</c:f>
              <c:numCache>
                <c:formatCode>General</c:formatCode>
                <c:ptCount val="177"/>
                <c:pt idx="0">
                  <c:v>89.8</c:v>
                </c:pt>
                <c:pt idx="1">
                  <c:v>122.5</c:v>
                </c:pt>
                <c:pt idx="2">
                  <c:v>101.2</c:v>
                </c:pt>
                <c:pt idx="3">
                  <c:v>86.8</c:v>
                </c:pt>
                <c:pt idx="4">
                  <c:v>90</c:v>
                </c:pt>
                <c:pt idx="5">
                  <c:v>92.1</c:v>
                </c:pt>
                <c:pt idx="6">
                  <c:v>99.6</c:v>
                </c:pt>
                <c:pt idx="7">
                  <c:v>62.6</c:v>
                </c:pt>
                <c:pt idx="8">
                  <c:v>84.5</c:v>
                </c:pt>
                <c:pt idx="9">
                  <c:v>74.599999999999994</c:v>
                </c:pt>
                <c:pt idx="10">
                  <c:v>57.9</c:v>
                </c:pt>
                <c:pt idx="11">
                  <c:v>58.4</c:v>
                </c:pt>
                <c:pt idx="12">
                  <c:v>58</c:v>
                </c:pt>
                <c:pt idx="13">
                  <c:v>67</c:v>
                </c:pt>
                <c:pt idx="14">
                  <c:v>81.599999999999994</c:v>
                </c:pt>
                <c:pt idx="15">
                  <c:v>64.900000000000006</c:v>
                </c:pt>
                <c:pt idx="16">
                  <c:v>68.3</c:v>
                </c:pt>
                <c:pt idx="17">
                  <c:v>69.3</c:v>
                </c:pt>
                <c:pt idx="18">
                  <c:v>62.9</c:v>
                </c:pt>
                <c:pt idx="19">
                  <c:v>60.9</c:v>
                </c:pt>
                <c:pt idx="20">
                  <c:v>77.8</c:v>
                </c:pt>
                <c:pt idx="21">
                  <c:v>73.7</c:v>
                </c:pt>
                <c:pt idx="22">
                  <c:v>71.2</c:v>
                </c:pt>
                <c:pt idx="23">
                  <c:v>72.8</c:v>
                </c:pt>
                <c:pt idx="24">
                  <c:v>75.2</c:v>
                </c:pt>
                <c:pt idx="25">
                  <c:v>81.2</c:v>
                </c:pt>
                <c:pt idx="26">
                  <c:v>77.5</c:v>
                </c:pt>
                <c:pt idx="27">
                  <c:v>69.400000000000006</c:v>
                </c:pt>
                <c:pt idx="28">
                  <c:v>71.7</c:v>
                </c:pt>
                <c:pt idx="29">
                  <c:v>88.2</c:v>
                </c:pt>
                <c:pt idx="30">
                  <c:v>78.3</c:v>
                </c:pt>
                <c:pt idx="31">
                  <c:v>73.900000000000006</c:v>
                </c:pt>
                <c:pt idx="32">
                  <c:v>97.2</c:v>
                </c:pt>
                <c:pt idx="33">
                  <c:v>74.3</c:v>
                </c:pt>
                <c:pt idx="34">
                  <c:v>99.3</c:v>
                </c:pt>
                <c:pt idx="35">
                  <c:v>82.8</c:v>
                </c:pt>
                <c:pt idx="36">
                  <c:v>78.5</c:v>
                </c:pt>
                <c:pt idx="37">
                  <c:v>83.8</c:v>
                </c:pt>
                <c:pt idx="38">
                  <c:v>87</c:v>
                </c:pt>
                <c:pt idx="39">
                  <c:v>71.900000000000006</c:v>
                </c:pt>
                <c:pt idx="40">
                  <c:v>104.1</c:v>
                </c:pt>
                <c:pt idx="41">
                  <c:v>96.7</c:v>
                </c:pt>
                <c:pt idx="42">
                  <c:v>106.1</c:v>
                </c:pt>
                <c:pt idx="43">
                  <c:v>108.3</c:v>
                </c:pt>
                <c:pt idx="44">
                  <c:v>109.7</c:v>
                </c:pt>
                <c:pt idx="45">
                  <c:v>117.7</c:v>
                </c:pt>
                <c:pt idx="46">
                  <c:v>111.1</c:v>
                </c:pt>
                <c:pt idx="47">
                  <c:v>99.7</c:v>
                </c:pt>
                <c:pt idx="48">
                  <c:v>110.3</c:v>
                </c:pt>
                <c:pt idx="49">
                  <c:v>127.8</c:v>
                </c:pt>
                <c:pt idx="50">
                  <c:v>117.8</c:v>
                </c:pt>
                <c:pt idx="51">
                  <c:v>119.7</c:v>
                </c:pt>
                <c:pt idx="52">
                  <c:v>126.5</c:v>
                </c:pt>
                <c:pt idx="53">
                  <c:v>128.1</c:v>
                </c:pt>
                <c:pt idx="54">
                  <c:v>144.4</c:v>
                </c:pt>
                <c:pt idx="55">
                  <c:v>138.69999999999999</c:v>
                </c:pt>
                <c:pt idx="56">
                  <c:v>131.4</c:v>
                </c:pt>
                <c:pt idx="57">
                  <c:v>128</c:v>
                </c:pt>
                <c:pt idx="58">
                  <c:v>156.19999999999999</c:v>
                </c:pt>
                <c:pt idx="59">
                  <c:v>137</c:v>
                </c:pt>
                <c:pt idx="60">
                  <c:v>139.9</c:v>
                </c:pt>
                <c:pt idx="61">
                  <c:v>152.1</c:v>
                </c:pt>
                <c:pt idx="62">
                  <c:v>162.30000000000001</c:v>
                </c:pt>
                <c:pt idx="63">
                  <c:v>140.5</c:v>
                </c:pt>
                <c:pt idx="64">
                  <c:v>169.3</c:v>
                </c:pt>
                <c:pt idx="65">
                  <c:v>153.9</c:v>
                </c:pt>
                <c:pt idx="66">
                  <c:v>185.7</c:v>
                </c:pt>
                <c:pt idx="67">
                  <c:v>180.1</c:v>
                </c:pt>
                <c:pt idx="68">
                  <c:v>168.9</c:v>
                </c:pt>
                <c:pt idx="69">
                  <c:v>184</c:v>
                </c:pt>
                <c:pt idx="70">
                  <c:v>164.8</c:v>
                </c:pt>
                <c:pt idx="71">
                  <c:v>164.3</c:v>
                </c:pt>
                <c:pt idx="72">
                  <c:v>163</c:v>
                </c:pt>
                <c:pt idx="73">
                  <c:v>193.4</c:v>
                </c:pt>
                <c:pt idx="74">
                  <c:v>163.6</c:v>
                </c:pt>
                <c:pt idx="75">
                  <c:v>182.7</c:v>
                </c:pt>
                <c:pt idx="76">
                  <c:v>166.9</c:v>
                </c:pt>
                <c:pt idx="77">
                  <c:v>176.7</c:v>
                </c:pt>
                <c:pt idx="78">
                  <c:v>182.6</c:v>
                </c:pt>
                <c:pt idx="79">
                  <c:v>176.6</c:v>
                </c:pt>
                <c:pt idx="80">
                  <c:v>172.2</c:v>
                </c:pt>
                <c:pt idx="81">
                  <c:v>185.2</c:v>
                </c:pt>
                <c:pt idx="82">
                  <c:v>196.6</c:v>
                </c:pt>
                <c:pt idx="83">
                  <c:v>157.9</c:v>
                </c:pt>
                <c:pt idx="84">
                  <c:v>186.1</c:v>
                </c:pt>
                <c:pt idx="85">
                  <c:v>186.2</c:v>
                </c:pt>
                <c:pt idx="86">
                  <c:v>170</c:v>
                </c:pt>
                <c:pt idx="87">
                  <c:v>170.6</c:v>
                </c:pt>
                <c:pt idx="88">
                  <c:v>182.5</c:v>
                </c:pt>
                <c:pt idx="89">
                  <c:v>183.4</c:v>
                </c:pt>
                <c:pt idx="90">
                  <c:v>163.69999999999999</c:v>
                </c:pt>
                <c:pt idx="91">
                  <c:v>191</c:v>
                </c:pt>
                <c:pt idx="92">
                  <c:v>170.7</c:v>
                </c:pt>
                <c:pt idx="93">
                  <c:v>195</c:v>
                </c:pt>
                <c:pt idx="94">
                  <c:v>189.5</c:v>
                </c:pt>
                <c:pt idx="95">
                  <c:v>175.7</c:v>
                </c:pt>
                <c:pt idx="96">
                  <c:v>171.4</c:v>
                </c:pt>
                <c:pt idx="97">
                  <c:v>167.4</c:v>
                </c:pt>
                <c:pt idx="98">
                  <c:v>173.5</c:v>
                </c:pt>
                <c:pt idx="99">
                  <c:v>183.8</c:v>
                </c:pt>
                <c:pt idx="100">
                  <c:v>193.1</c:v>
                </c:pt>
                <c:pt idx="101">
                  <c:v>178.3</c:v>
                </c:pt>
                <c:pt idx="102">
                  <c:v>167.6</c:v>
                </c:pt>
                <c:pt idx="103">
                  <c:v>157.80000000000001</c:v>
                </c:pt>
                <c:pt idx="104">
                  <c:v>174</c:v>
                </c:pt>
                <c:pt idx="105">
                  <c:v>170.7</c:v>
                </c:pt>
                <c:pt idx="106">
                  <c:v>163.9</c:v>
                </c:pt>
                <c:pt idx="107">
                  <c:v>161.19999999999999</c:v>
                </c:pt>
                <c:pt idx="108">
                  <c:v>151.9</c:v>
                </c:pt>
                <c:pt idx="109">
                  <c:v>159.69999999999999</c:v>
                </c:pt>
                <c:pt idx="110">
                  <c:v>149.4</c:v>
                </c:pt>
                <c:pt idx="111">
                  <c:v>157.80000000000001</c:v>
                </c:pt>
                <c:pt idx="112">
                  <c:v>175.8</c:v>
                </c:pt>
                <c:pt idx="113">
                  <c:v>160.80000000000001</c:v>
                </c:pt>
                <c:pt idx="114">
                  <c:v>165.7</c:v>
                </c:pt>
                <c:pt idx="115">
                  <c:v>169.1</c:v>
                </c:pt>
                <c:pt idx="116">
                  <c:v>148.19999999999999</c:v>
                </c:pt>
                <c:pt idx="117">
                  <c:v>138.19999999999999</c:v>
                </c:pt>
                <c:pt idx="118">
                  <c:v>135.80000000000001</c:v>
                </c:pt>
                <c:pt idx="119">
                  <c:v>152.19999999999999</c:v>
                </c:pt>
                <c:pt idx="120">
                  <c:v>147.9</c:v>
                </c:pt>
                <c:pt idx="121">
                  <c:v>143.30000000000001</c:v>
                </c:pt>
                <c:pt idx="122">
                  <c:v>143.19999999999999</c:v>
                </c:pt>
                <c:pt idx="123">
                  <c:v>124</c:v>
                </c:pt>
                <c:pt idx="124">
                  <c:v>138.6</c:v>
                </c:pt>
                <c:pt idx="125">
                  <c:v>123.9</c:v>
                </c:pt>
                <c:pt idx="126">
                  <c:v>112.5</c:v>
                </c:pt>
                <c:pt idx="127">
                  <c:v>117.9</c:v>
                </c:pt>
                <c:pt idx="128">
                  <c:v>119.2</c:v>
                </c:pt>
                <c:pt idx="129">
                  <c:v>116.6</c:v>
                </c:pt>
                <c:pt idx="130">
                  <c:v>121.7</c:v>
                </c:pt>
                <c:pt idx="131">
                  <c:v>121.2</c:v>
                </c:pt>
                <c:pt idx="132">
                  <c:v>91.1</c:v>
                </c:pt>
                <c:pt idx="133">
                  <c:v>107.4</c:v>
                </c:pt>
                <c:pt idx="134">
                  <c:v>96.8</c:v>
                </c:pt>
                <c:pt idx="135">
                  <c:v>94.1</c:v>
                </c:pt>
                <c:pt idx="136">
                  <c:v>102.4</c:v>
                </c:pt>
                <c:pt idx="137">
                  <c:v>116.1</c:v>
                </c:pt>
                <c:pt idx="138">
                  <c:v>94.9</c:v>
                </c:pt>
                <c:pt idx="139">
                  <c:v>95</c:v>
                </c:pt>
                <c:pt idx="140">
                  <c:v>94.9</c:v>
                </c:pt>
                <c:pt idx="141">
                  <c:v>80.599999999999994</c:v>
                </c:pt>
                <c:pt idx="142">
                  <c:v>89.4</c:v>
                </c:pt>
                <c:pt idx="143">
                  <c:v>76.2</c:v>
                </c:pt>
                <c:pt idx="144">
                  <c:v>83.1</c:v>
                </c:pt>
                <c:pt idx="145">
                  <c:v>73.3</c:v>
                </c:pt>
                <c:pt idx="146">
                  <c:v>93.7</c:v>
                </c:pt>
                <c:pt idx="147">
                  <c:v>68.3</c:v>
                </c:pt>
                <c:pt idx="148">
                  <c:v>78.5</c:v>
                </c:pt>
                <c:pt idx="149">
                  <c:v>78.400000000000006</c:v>
                </c:pt>
                <c:pt idx="150">
                  <c:v>88.1</c:v>
                </c:pt>
                <c:pt idx="151">
                  <c:v>87</c:v>
                </c:pt>
                <c:pt idx="152">
                  <c:v>79.5</c:v>
                </c:pt>
                <c:pt idx="153">
                  <c:v>91.3</c:v>
                </c:pt>
                <c:pt idx="154">
                  <c:v>89.8</c:v>
                </c:pt>
                <c:pt idx="155">
                  <c:v>93.7</c:v>
                </c:pt>
                <c:pt idx="156">
                  <c:v>99.5</c:v>
                </c:pt>
                <c:pt idx="157">
                  <c:v>93.1</c:v>
                </c:pt>
                <c:pt idx="158">
                  <c:v>99.8</c:v>
                </c:pt>
                <c:pt idx="159">
                  <c:v>115.1</c:v>
                </c:pt>
                <c:pt idx="160">
                  <c:v>123.5</c:v>
                </c:pt>
                <c:pt idx="161">
                  <c:v>107</c:v>
                </c:pt>
                <c:pt idx="162">
                  <c:v>91.8</c:v>
                </c:pt>
                <c:pt idx="163">
                  <c:v>114.2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FC-42B2-8ED6-0A49536201D5}"/>
            </c:ext>
          </c:extLst>
        </c:ser>
        <c:ser>
          <c:idx val="2"/>
          <c:order val="2"/>
          <c:tx>
            <c:strRef>
              <c:f>'SnakeRiver&amp;Foothills_BI'!#REF!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'SnakeRiver&amp;Foothills'!$A$3:$A$179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'SnakeRiver&amp;Foothills_BI'!#REF!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FC-42B2-8ED6-0A49536201D5}"/>
            </c:ext>
          </c:extLst>
        </c:ser>
        <c:ser>
          <c:idx val="6"/>
          <c:order val="3"/>
          <c:tx>
            <c:strRef>
              <c:f>'SnakeRiver&amp;Foothills'!$D$2</c:f>
              <c:strCache>
                <c:ptCount val="1"/>
                <c:pt idx="0">
                  <c:v>60%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'SnakeRiver&amp;Foothills'!$A$3:$A$179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'SnakeRiver&amp;Foothills'!$D$3:$D$179</c:f>
              <c:numCache>
                <c:formatCode>General</c:formatCode>
                <c:ptCount val="177"/>
                <c:pt idx="0">
                  <c:v>134</c:v>
                </c:pt>
                <c:pt idx="1">
                  <c:v>134</c:v>
                </c:pt>
                <c:pt idx="2">
                  <c:v>134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134</c:v>
                </c:pt>
                <c:pt idx="7">
                  <c:v>134</c:v>
                </c:pt>
                <c:pt idx="8">
                  <c:v>134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134</c:v>
                </c:pt>
                <c:pt idx="13">
                  <c:v>134</c:v>
                </c:pt>
                <c:pt idx="14">
                  <c:v>134</c:v>
                </c:pt>
                <c:pt idx="15">
                  <c:v>134</c:v>
                </c:pt>
                <c:pt idx="16">
                  <c:v>134</c:v>
                </c:pt>
                <c:pt idx="17">
                  <c:v>134</c:v>
                </c:pt>
                <c:pt idx="18">
                  <c:v>134</c:v>
                </c:pt>
                <c:pt idx="19">
                  <c:v>134</c:v>
                </c:pt>
                <c:pt idx="20">
                  <c:v>134</c:v>
                </c:pt>
                <c:pt idx="21">
                  <c:v>134</c:v>
                </c:pt>
                <c:pt idx="22">
                  <c:v>134</c:v>
                </c:pt>
                <c:pt idx="23">
                  <c:v>134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134</c:v>
                </c:pt>
                <c:pt idx="30">
                  <c:v>134</c:v>
                </c:pt>
                <c:pt idx="31">
                  <c:v>134</c:v>
                </c:pt>
                <c:pt idx="32">
                  <c:v>134</c:v>
                </c:pt>
                <c:pt idx="33">
                  <c:v>134</c:v>
                </c:pt>
                <c:pt idx="34">
                  <c:v>134</c:v>
                </c:pt>
                <c:pt idx="35">
                  <c:v>134</c:v>
                </c:pt>
                <c:pt idx="36">
                  <c:v>134</c:v>
                </c:pt>
                <c:pt idx="37">
                  <c:v>134</c:v>
                </c:pt>
                <c:pt idx="38">
                  <c:v>134</c:v>
                </c:pt>
                <c:pt idx="39">
                  <c:v>134</c:v>
                </c:pt>
                <c:pt idx="40">
                  <c:v>134</c:v>
                </c:pt>
                <c:pt idx="41">
                  <c:v>134</c:v>
                </c:pt>
                <c:pt idx="42">
                  <c:v>134</c:v>
                </c:pt>
                <c:pt idx="43">
                  <c:v>134</c:v>
                </c:pt>
                <c:pt idx="44">
                  <c:v>134</c:v>
                </c:pt>
                <c:pt idx="45">
                  <c:v>134</c:v>
                </c:pt>
                <c:pt idx="46">
                  <c:v>134</c:v>
                </c:pt>
                <c:pt idx="47">
                  <c:v>134</c:v>
                </c:pt>
                <c:pt idx="48">
                  <c:v>134</c:v>
                </c:pt>
                <c:pt idx="49">
                  <c:v>134</c:v>
                </c:pt>
                <c:pt idx="50">
                  <c:v>134</c:v>
                </c:pt>
                <c:pt idx="51">
                  <c:v>134</c:v>
                </c:pt>
                <c:pt idx="52">
                  <c:v>134</c:v>
                </c:pt>
                <c:pt idx="53">
                  <c:v>134</c:v>
                </c:pt>
                <c:pt idx="54">
                  <c:v>134</c:v>
                </c:pt>
                <c:pt idx="55">
                  <c:v>134</c:v>
                </c:pt>
                <c:pt idx="56">
                  <c:v>134</c:v>
                </c:pt>
                <c:pt idx="57">
                  <c:v>134</c:v>
                </c:pt>
                <c:pt idx="58">
                  <c:v>134</c:v>
                </c:pt>
                <c:pt idx="59">
                  <c:v>134</c:v>
                </c:pt>
                <c:pt idx="60">
                  <c:v>134</c:v>
                </c:pt>
                <c:pt idx="61">
                  <c:v>134</c:v>
                </c:pt>
                <c:pt idx="62">
                  <c:v>134</c:v>
                </c:pt>
                <c:pt idx="63">
                  <c:v>134</c:v>
                </c:pt>
                <c:pt idx="64">
                  <c:v>134</c:v>
                </c:pt>
                <c:pt idx="65">
                  <c:v>134</c:v>
                </c:pt>
                <c:pt idx="66">
                  <c:v>134</c:v>
                </c:pt>
                <c:pt idx="67">
                  <c:v>134</c:v>
                </c:pt>
                <c:pt idx="68">
                  <c:v>134</c:v>
                </c:pt>
                <c:pt idx="69">
                  <c:v>134</c:v>
                </c:pt>
                <c:pt idx="70">
                  <c:v>134</c:v>
                </c:pt>
                <c:pt idx="71">
                  <c:v>134</c:v>
                </c:pt>
                <c:pt idx="72">
                  <c:v>134</c:v>
                </c:pt>
                <c:pt idx="73">
                  <c:v>134</c:v>
                </c:pt>
                <c:pt idx="74">
                  <c:v>134</c:v>
                </c:pt>
                <c:pt idx="75">
                  <c:v>134</c:v>
                </c:pt>
                <c:pt idx="76">
                  <c:v>134</c:v>
                </c:pt>
                <c:pt idx="77">
                  <c:v>134</c:v>
                </c:pt>
                <c:pt idx="78">
                  <c:v>134</c:v>
                </c:pt>
                <c:pt idx="79">
                  <c:v>134</c:v>
                </c:pt>
                <c:pt idx="80">
                  <c:v>134</c:v>
                </c:pt>
                <c:pt idx="81">
                  <c:v>134</c:v>
                </c:pt>
                <c:pt idx="82">
                  <c:v>134</c:v>
                </c:pt>
                <c:pt idx="83">
                  <c:v>134</c:v>
                </c:pt>
                <c:pt idx="84">
                  <c:v>134</c:v>
                </c:pt>
                <c:pt idx="85">
                  <c:v>134</c:v>
                </c:pt>
                <c:pt idx="86">
                  <c:v>134</c:v>
                </c:pt>
                <c:pt idx="87">
                  <c:v>134</c:v>
                </c:pt>
                <c:pt idx="88">
                  <c:v>134</c:v>
                </c:pt>
                <c:pt idx="89">
                  <c:v>134</c:v>
                </c:pt>
                <c:pt idx="90">
                  <c:v>134</c:v>
                </c:pt>
                <c:pt idx="91">
                  <c:v>134</c:v>
                </c:pt>
                <c:pt idx="92">
                  <c:v>134</c:v>
                </c:pt>
                <c:pt idx="93">
                  <c:v>134</c:v>
                </c:pt>
                <c:pt idx="94">
                  <c:v>134</c:v>
                </c:pt>
                <c:pt idx="95">
                  <c:v>134</c:v>
                </c:pt>
                <c:pt idx="96">
                  <c:v>134</c:v>
                </c:pt>
                <c:pt idx="97">
                  <c:v>134</c:v>
                </c:pt>
                <c:pt idx="98">
                  <c:v>134</c:v>
                </c:pt>
                <c:pt idx="99">
                  <c:v>134</c:v>
                </c:pt>
                <c:pt idx="100">
                  <c:v>134</c:v>
                </c:pt>
                <c:pt idx="101">
                  <c:v>134</c:v>
                </c:pt>
                <c:pt idx="102">
                  <c:v>134</c:v>
                </c:pt>
                <c:pt idx="103">
                  <c:v>134</c:v>
                </c:pt>
                <c:pt idx="104">
                  <c:v>134</c:v>
                </c:pt>
                <c:pt idx="105">
                  <c:v>134</c:v>
                </c:pt>
                <c:pt idx="106">
                  <c:v>134</c:v>
                </c:pt>
                <c:pt idx="107">
                  <c:v>134</c:v>
                </c:pt>
                <c:pt idx="108">
                  <c:v>134</c:v>
                </c:pt>
                <c:pt idx="109">
                  <c:v>134</c:v>
                </c:pt>
                <c:pt idx="110">
                  <c:v>134</c:v>
                </c:pt>
                <c:pt idx="111">
                  <c:v>134</c:v>
                </c:pt>
                <c:pt idx="112">
                  <c:v>134</c:v>
                </c:pt>
                <c:pt idx="113">
                  <c:v>134</c:v>
                </c:pt>
                <c:pt idx="114">
                  <c:v>134</c:v>
                </c:pt>
                <c:pt idx="115">
                  <c:v>134</c:v>
                </c:pt>
                <c:pt idx="116">
                  <c:v>134</c:v>
                </c:pt>
                <c:pt idx="117">
                  <c:v>134</c:v>
                </c:pt>
                <c:pt idx="118">
                  <c:v>134</c:v>
                </c:pt>
                <c:pt idx="119">
                  <c:v>134</c:v>
                </c:pt>
                <c:pt idx="120">
                  <c:v>134</c:v>
                </c:pt>
                <c:pt idx="121">
                  <c:v>134</c:v>
                </c:pt>
                <c:pt idx="122">
                  <c:v>134</c:v>
                </c:pt>
                <c:pt idx="123">
                  <c:v>134</c:v>
                </c:pt>
                <c:pt idx="124">
                  <c:v>134</c:v>
                </c:pt>
                <c:pt idx="125">
                  <c:v>134</c:v>
                </c:pt>
                <c:pt idx="126">
                  <c:v>134</c:v>
                </c:pt>
                <c:pt idx="127">
                  <c:v>134</c:v>
                </c:pt>
                <c:pt idx="128">
                  <c:v>134</c:v>
                </c:pt>
                <c:pt idx="129">
                  <c:v>134</c:v>
                </c:pt>
                <c:pt idx="130">
                  <c:v>134</c:v>
                </c:pt>
                <c:pt idx="131">
                  <c:v>134</c:v>
                </c:pt>
                <c:pt idx="132">
                  <c:v>134</c:v>
                </c:pt>
                <c:pt idx="133">
                  <c:v>134</c:v>
                </c:pt>
                <c:pt idx="134">
                  <c:v>134</c:v>
                </c:pt>
                <c:pt idx="135">
                  <c:v>134</c:v>
                </c:pt>
                <c:pt idx="136">
                  <c:v>134</c:v>
                </c:pt>
                <c:pt idx="137">
                  <c:v>134</c:v>
                </c:pt>
                <c:pt idx="138">
                  <c:v>134</c:v>
                </c:pt>
                <c:pt idx="139">
                  <c:v>134</c:v>
                </c:pt>
                <c:pt idx="140">
                  <c:v>134</c:v>
                </c:pt>
                <c:pt idx="141">
                  <c:v>134</c:v>
                </c:pt>
                <c:pt idx="142">
                  <c:v>134</c:v>
                </c:pt>
                <c:pt idx="143">
                  <c:v>134</c:v>
                </c:pt>
                <c:pt idx="144">
                  <c:v>134</c:v>
                </c:pt>
                <c:pt idx="145">
                  <c:v>134</c:v>
                </c:pt>
                <c:pt idx="146">
                  <c:v>134</c:v>
                </c:pt>
                <c:pt idx="147">
                  <c:v>134</c:v>
                </c:pt>
                <c:pt idx="148">
                  <c:v>134</c:v>
                </c:pt>
                <c:pt idx="149">
                  <c:v>134</c:v>
                </c:pt>
                <c:pt idx="150">
                  <c:v>134</c:v>
                </c:pt>
                <c:pt idx="151">
                  <c:v>134</c:v>
                </c:pt>
                <c:pt idx="152">
                  <c:v>134</c:v>
                </c:pt>
                <c:pt idx="153">
                  <c:v>134</c:v>
                </c:pt>
                <c:pt idx="154">
                  <c:v>134</c:v>
                </c:pt>
                <c:pt idx="155">
                  <c:v>134</c:v>
                </c:pt>
                <c:pt idx="156">
                  <c:v>134</c:v>
                </c:pt>
                <c:pt idx="157">
                  <c:v>134</c:v>
                </c:pt>
                <c:pt idx="158">
                  <c:v>134</c:v>
                </c:pt>
                <c:pt idx="159">
                  <c:v>134</c:v>
                </c:pt>
                <c:pt idx="160">
                  <c:v>134</c:v>
                </c:pt>
                <c:pt idx="161">
                  <c:v>134</c:v>
                </c:pt>
                <c:pt idx="162">
                  <c:v>134</c:v>
                </c:pt>
                <c:pt idx="163">
                  <c:v>134</c:v>
                </c:pt>
                <c:pt idx="164">
                  <c:v>134</c:v>
                </c:pt>
                <c:pt idx="165">
                  <c:v>134</c:v>
                </c:pt>
                <c:pt idx="166">
                  <c:v>134</c:v>
                </c:pt>
                <c:pt idx="167">
                  <c:v>134</c:v>
                </c:pt>
                <c:pt idx="168">
                  <c:v>134</c:v>
                </c:pt>
                <c:pt idx="169">
                  <c:v>134</c:v>
                </c:pt>
                <c:pt idx="170">
                  <c:v>134</c:v>
                </c:pt>
                <c:pt idx="171">
                  <c:v>134</c:v>
                </c:pt>
                <c:pt idx="172">
                  <c:v>134</c:v>
                </c:pt>
                <c:pt idx="173">
                  <c:v>134</c:v>
                </c:pt>
                <c:pt idx="174">
                  <c:v>134</c:v>
                </c:pt>
                <c:pt idx="175">
                  <c:v>134</c:v>
                </c:pt>
                <c:pt idx="176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FC-42B2-8ED6-0A49536201D5}"/>
            </c:ext>
          </c:extLst>
        </c:ser>
        <c:ser>
          <c:idx val="3"/>
          <c:order val="4"/>
          <c:tx>
            <c:strRef>
              <c:f>'SnakeRiver&amp;Foothills'!$E$2</c:f>
              <c:strCache>
                <c:ptCount val="1"/>
                <c:pt idx="0">
                  <c:v>80%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'SnakeRiver&amp;Foothills'!$A$3:$A$179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'SnakeRiver&amp;Foothills'!$E$3:$E$179</c:f>
              <c:numCache>
                <c:formatCode>General</c:formatCode>
                <c:ptCount val="177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  <c:pt idx="11">
                  <c:v>171</c:v>
                </c:pt>
                <c:pt idx="12">
                  <c:v>171</c:v>
                </c:pt>
                <c:pt idx="13">
                  <c:v>171</c:v>
                </c:pt>
                <c:pt idx="14">
                  <c:v>171</c:v>
                </c:pt>
                <c:pt idx="15">
                  <c:v>171</c:v>
                </c:pt>
                <c:pt idx="16">
                  <c:v>171</c:v>
                </c:pt>
                <c:pt idx="17">
                  <c:v>171</c:v>
                </c:pt>
                <c:pt idx="18">
                  <c:v>171</c:v>
                </c:pt>
                <c:pt idx="19">
                  <c:v>171</c:v>
                </c:pt>
                <c:pt idx="20">
                  <c:v>171</c:v>
                </c:pt>
                <c:pt idx="21">
                  <c:v>171</c:v>
                </c:pt>
                <c:pt idx="22">
                  <c:v>171</c:v>
                </c:pt>
                <c:pt idx="23">
                  <c:v>171</c:v>
                </c:pt>
                <c:pt idx="24">
                  <c:v>171</c:v>
                </c:pt>
                <c:pt idx="25">
                  <c:v>171</c:v>
                </c:pt>
                <c:pt idx="26">
                  <c:v>171</c:v>
                </c:pt>
                <c:pt idx="27">
                  <c:v>171</c:v>
                </c:pt>
                <c:pt idx="28">
                  <c:v>171</c:v>
                </c:pt>
                <c:pt idx="29">
                  <c:v>171</c:v>
                </c:pt>
                <c:pt idx="30">
                  <c:v>171</c:v>
                </c:pt>
                <c:pt idx="31">
                  <c:v>171</c:v>
                </c:pt>
                <c:pt idx="32">
                  <c:v>171</c:v>
                </c:pt>
                <c:pt idx="33">
                  <c:v>171</c:v>
                </c:pt>
                <c:pt idx="34">
                  <c:v>171</c:v>
                </c:pt>
                <c:pt idx="35">
                  <c:v>171</c:v>
                </c:pt>
                <c:pt idx="36">
                  <c:v>171</c:v>
                </c:pt>
                <c:pt idx="37">
                  <c:v>171</c:v>
                </c:pt>
                <c:pt idx="38">
                  <c:v>171</c:v>
                </c:pt>
                <c:pt idx="39">
                  <c:v>171</c:v>
                </c:pt>
                <c:pt idx="40">
                  <c:v>171</c:v>
                </c:pt>
                <c:pt idx="41">
                  <c:v>171</c:v>
                </c:pt>
                <c:pt idx="42">
                  <c:v>171</c:v>
                </c:pt>
                <c:pt idx="43">
                  <c:v>171</c:v>
                </c:pt>
                <c:pt idx="44">
                  <c:v>171</c:v>
                </c:pt>
                <c:pt idx="45">
                  <c:v>171</c:v>
                </c:pt>
                <c:pt idx="46">
                  <c:v>171</c:v>
                </c:pt>
                <c:pt idx="47">
                  <c:v>171</c:v>
                </c:pt>
                <c:pt idx="48">
                  <c:v>171</c:v>
                </c:pt>
                <c:pt idx="49">
                  <c:v>171</c:v>
                </c:pt>
                <c:pt idx="50">
                  <c:v>171</c:v>
                </c:pt>
                <c:pt idx="51">
                  <c:v>171</c:v>
                </c:pt>
                <c:pt idx="52">
                  <c:v>171</c:v>
                </c:pt>
                <c:pt idx="53">
                  <c:v>171</c:v>
                </c:pt>
                <c:pt idx="54">
                  <c:v>171</c:v>
                </c:pt>
                <c:pt idx="55">
                  <c:v>171</c:v>
                </c:pt>
                <c:pt idx="56">
                  <c:v>171</c:v>
                </c:pt>
                <c:pt idx="57">
                  <c:v>171</c:v>
                </c:pt>
                <c:pt idx="58">
                  <c:v>171</c:v>
                </c:pt>
                <c:pt idx="59">
                  <c:v>171</c:v>
                </c:pt>
                <c:pt idx="60">
                  <c:v>171</c:v>
                </c:pt>
                <c:pt idx="61">
                  <c:v>171</c:v>
                </c:pt>
                <c:pt idx="62">
                  <c:v>171</c:v>
                </c:pt>
                <c:pt idx="63">
                  <c:v>171</c:v>
                </c:pt>
                <c:pt idx="64">
                  <c:v>171</c:v>
                </c:pt>
                <c:pt idx="65">
                  <c:v>171</c:v>
                </c:pt>
                <c:pt idx="66">
                  <c:v>171</c:v>
                </c:pt>
                <c:pt idx="67">
                  <c:v>171</c:v>
                </c:pt>
                <c:pt idx="68">
                  <c:v>171</c:v>
                </c:pt>
                <c:pt idx="69">
                  <c:v>171</c:v>
                </c:pt>
                <c:pt idx="70">
                  <c:v>171</c:v>
                </c:pt>
                <c:pt idx="71">
                  <c:v>171</c:v>
                </c:pt>
                <c:pt idx="72">
                  <c:v>171</c:v>
                </c:pt>
                <c:pt idx="73">
                  <c:v>171</c:v>
                </c:pt>
                <c:pt idx="74">
                  <c:v>171</c:v>
                </c:pt>
                <c:pt idx="75">
                  <c:v>171</c:v>
                </c:pt>
                <c:pt idx="76">
                  <c:v>171</c:v>
                </c:pt>
                <c:pt idx="77">
                  <c:v>171</c:v>
                </c:pt>
                <c:pt idx="78">
                  <c:v>171</c:v>
                </c:pt>
                <c:pt idx="79">
                  <c:v>171</c:v>
                </c:pt>
                <c:pt idx="80">
                  <c:v>171</c:v>
                </c:pt>
                <c:pt idx="81">
                  <c:v>171</c:v>
                </c:pt>
                <c:pt idx="82">
                  <c:v>171</c:v>
                </c:pt>
                <c:pt idx="83">
                  <c:v>171</c:v>
                </c:pt>
                <c:pt idx="84">
                  <c:v>171</c:v>
                </c:pt>
                <c:pt idx="85">
                  <c:v>171</c:v>
                </c:pt>
                <c:pt idx="86">
                  <c:v>171</c:v>
                </c:pt>
                <c:pt idx="87">
                  <c:v>171</c:v>
                </c:pt>
                <c:pt idx="88">
                  <c:v>171</c:v>
                </c:pt>
                <c:pt idx="89">
                  <c:v>171</c:v>
                </c:pt>
                <c:pt idx="90">
                  <c:v>171</c:v>
                </c:pt>
                <c:pt idx="91">
                  <c:v>171</c:v>
                </c:pt>
                <c:pt idx="92">
                  <c:v>171</c:v>
                </c:pt>
                <c:pt idx="93">
                  <c:v>171</c:v>
                </c:pt>
                <c:pt idx="94">
                  <c:v>171</c:v>
                </c:pt>
                <c:pt idx="95">
                  <c:v>171</c:v>
                </c:pt>
                <c:pt idx="96">
                  <c:v>171</c:v>
                </c:pt>
                <c:pt idx="97">
                  <c:v>171</c:v>
                </c:pt>
                <c:pt idx="98">
                  <c:v>171</c:v>
                </c:pt>
                <c:pt idx="99">
                  <c:v>171</c:v>
                </c:pt>
                <c:pt idx="100">
                  <c:v>171</c:v>
                </c:pt>
                <c:pt idx="101">
                  <c:v>171</c:v>
                </c:pt>
                <c:pt idx="102">
                  <c:v>171</c:v>
                </c:pt>
                <c:pt idx="103">
                  <c:v>171</c:v>
                </c:pt>
                <c:pt idx="104">
                  <c:v>171</c:v>
                </c:pt>
                <c:pt idx="105">
                  <c:v>171</c:v>
                </c:pt>
                <c:pt idx="106">
                  <c:v>171</c:v>
                </c:pt>
                <c:pt idx="107">
                  <c:v>171</c:v>
                </c:pt>
                <c:pt idx="108">
                  <c:v>171</c:v>
                </c:pt>
                <c:pt idx="109">
                  <c:v>171</c:v>
                </c:pt>
                <c:pt idx="110">
                  <c:v>171</c:v>
                </c:pt>
                <c:pt idx="111">
                  <c:v>171</c:v>
                </c:pt>
                <c:pt idx="112">
                  <c:v>171</c:v>
                </c:pt>
                <c:pt idx="113">
                  <c:v>171</c:v>
                </c:pt>
                <c:pt idx="114">
                  <c:v>171</c:v>
                </c:pt>
                <c:pt idx="115">
                  <c:v>171</c:v>
                </c:pt>
                <c:pt idx="116">
                  <c:v>171</c:v>
                </c:pt>
                <c:pt idx="117">
                  <c:v>171</c:v>
                </c:pt>
                <c:pt idx="118">
                  <c:v>171</c:v>
                </c:pt>
                <c:pt idx="119">
                  <c:v>171</c:v>
                </c:pt>
                <c:pt idx="120">
                  <c:v>171</c:v>
                </c:pt>
                <c:pt idx="121">
                  <c:v>171</c:v>
                </c:pt>
                <c:pt idx="122">
                  <c:v>171</c:v>
                </c:pt>
                <c:pt idx="123">
                  <c:v>171</c:v>
                </c:pt>
                <c:pt idx="124">
                  <c:v>171</c:v>
                </c:pt>
                <c:pt idx="125">
                  <c:v>171</c:v>
                </c:pt>
                <c:pt idx="126">
                  <c:v>171</c:v>
                </c:pt>
                <c:pt idx="127">
                  <c:v>171</c:v>
                </c:pt>
                <c:pt idx="128">
                  <c:v>171</c:v>
                </c:pt>
                <c:pt idx="129">
                  <c:v>171</c:v>
                </c:pt>
                <c:pt idx="130">
                  <c:v>171</c:v>
                </c:pt>
                <c:pt idx="131">
                  <c:v>171</c:v>
                </c:pt>
                <c:pt idx="132">
                  <c:v>171</c:v>
                </c:pt>
                <c:pt idx="133">
                  <c:v>171</c:v>
                </c:pt>
                <c:pt idx="134">
                  <c:v>171</c:v>
                </c:pt>
                <c:pt idx="135">
                  <c:v>171</c:v>
                </c:pt>
                <c:pt idx="136">
                  <c:v>171</c:v>
                </c:pt>
                <c:pt idx="137">
                  <c:v>171</c:v>
                </c:pt>
                <c:pt idx="138">
                  <c:v>171</c:v>
                </c:pt>
                <c:pt idx="139">
                  <c:v>171</c:v>
                </c:pt>
                <c:pt idx="140">
                  <c:v>171</c:v>
                </c:pt>
                <c:pt idx="141">
                  <c:v>171</c:v>
                </c:pt>
                <c:pt idx="142">
                  <c:v>171</c:v>
                </c:pt>
                <c:pt idx="143">
                  <c:v>171</c:v>
                </c:pt>
                <c:pt idx="144">
                  <c:v>171</c:v>
                </c:pt>
                <c:pt idx="145">
                  <c:v>171</c:v>
                </c:pt>
                <c:pt idx="146">
                  <c:v>171</c:v>
                </c:pt>
                <c:pt idx="147">
                  <c:v>171</c:v>
                </c:pt>
                <c:pt idx="148">
                  <c:v>171</c:v>
                </c:pt>
                <c:pt idx="149">
                  <c:v>171</c:v>
                </c:pt>
                <c:pt idx="150">
                  <c:v>171</c:v>
                </c:pt>
                <c:pt idx="151">
                  <c:v>171</c:v>
                </c:pt>
                <c:pt idx="152">
                  <c:v>171</c:v>
                </c:pt>
                <c:pt idx="153">
                  <c:v>171</c:v>
                </c:pt>
                <c:pt idx="154">
                  <c:v>171</c:v>
                </c:pt>
                <c:pt idx="155">
                  <c:v>171</c:v>
                </c:pt>
                <c:pt idx="156">
                  <c:v>171</c:v>
                </c:pt>
                <c:pt idx="157">
                  <c:v>171</c:v>
                </c:pt>
                <c:pt idx="158">
                  <c:v>171</c:v>
                </c:pt>
                <c:pt idx="159">
                  <c:v>171</c:v>
                </c:pt>
                <c:pt idx="160">
                  <c:v>171</c:v>
                </c:pt>
                <c:pt idx="161">
                  <c:v>171</c:v>
                </c:pt>
                <c:pt idx="162">
                  <c:v>171</c:v>
                </c:pt>
                <c:pt idx="163">
                  <c:v>171</c:v>
                </c:pt>
                <c:pt idx="164">
                  <c:v>171</c:v>
                </c:pt>
                <c:pt idx="165">
                  <c:v>171</c:v>
                </c:pt>
                <c:pt idx="166">
                  <c:v>171</c:v>
                </c:pt>
                <c:pt idx="167">
                  <c:v>171</c:v>
                </c:pt>
                <c:pt idx="168">
                  <c:v>171</c:v>
                </c:pt>
                <c:pt idx="169">
                  <c:v>171</c:v>
                </c:pt>
                <c:pt idx="170">
                  <c:v>171</c:v>
                </c:pt>
                <c:pt idx="171">
                  <c:v>171</c:v>
                </c:pt>
                <c:pt idx="172">
                  <c:v>171</c:v>
                </c:pt>
                <c:pt idx="173">
                  <c:v>171</c:v>
                </c:pt>
                <c:pt idx="174">
                  <c:v>171</c:v>
                </c:pt>
                <c:pt idx="175">
                  <c:v>171</c:v>
                </c:pt>
                <c:pt idx="176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FC-42B2-8ED6-0A49536201D5}"/>
            </c:ext>
          </c:extLst>
        </c:ser>
        <c:ser>
          <c:idx val="4"/>
          <c:order val="5"/>
          <c:tx>
            <c:strRef>
              <c:f>'SnakeRiver&amp;Foothills'!$F$2</c:f>
              <c:strCache>
                <c:ptCount val="1"/>
                <c:pt idx="0">
                  <c:v>95%</c:v>
                </c:pt>
              </c:strCache>
            </c:strRef>
          </c:tx>
          <c:spPr>
            <a:ln w="12700">
              <a:solidFill>
                <a:srgbClr val="66FF66"/>
              </a:solidFill>
              <a:prstDash val="solid"/>
            </a:ln>
          </c:spPr>
          <c:marker>
            <c:symbol val="none"/>
          </c:marker>
          <c:cat>
            <c:numRef>
              <c:f>'SnakeRiver&amp;Foothills'!$A$3:$A$179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'SnakeRiver&amp;Foothills'!$F$3:$F$179</c:f>
              <c:numCache>
                <c:formatCode>General</c:formatCode>
                <c:ptCount val="177"/>
                <c:pt idx="0">
                  <c:v>218</c:v>
                </c:pt>
                <c:pt idx="1">
                  <c:v>218</c:v>
                </c:pt>
                <c:pt idx="2">
                  <c:v>218</c:v>
                </c:pt>
                <c:pt idx="3">
                  <c:v>218</c:v>
                </c:pt>
                <c:pt idx="4">
                  <c:v>218</c:v>
                </c:pt>
                <c:pt idx="5">
                  <c:v>218</c:v>
                </c:pt>
                <c:pt idx="6">
                  <c:v>218</c:v>
                </c:pt>
                <c:pt idx="7">
                  <c:v>218</c:v>
                </c:pt>
                <c:pt idx="8">
                  <c:v>218</c:v>
                </c:pt>
                <c:pt idx="9">
                  <c:v>218</c:v>
                </c:pt>
                <c:pt idx="10">
                  <c:v>218</c:v>
                </c:pt>
                <c:pt idx="11">
                  <c:v>218</c:v>
                </c:pt>
                <c:pt idx="12">
                  <c:v>218</c:v>
                </c:pt>
                <c:pt idx="13">
                  <c:v>218</c:v>
                </c:pt>
                <c:pt idx="14">
                  <c:v>218</c:v>
                </c:pt>
                <c:pt idx="15">
                  <c:v>218</c:v>
                </c:pt>
                <c:pt idx="16">
                  <c:v>218</c:v>
                </c:pt>
                <c:pt idx="17">
                  <c:v>218</c:v>
                </c:pt>
                <c:pt idx="18">
                  <c:v>218</c:v>
                </c:pt>
                <c:pt idx="19">
                  <c:v>218</c:v>
                </c:pt>
                <c:pt idx="20">
                  <c:v>218</c:v>
                </c:pt>
                <c:pt idx="21">
                  <c:v>218</c:v>
                </c:pt>
                <c:pt idx="22">
                  <c:v>218</c:v>
                </c:pt>
                <c:pt idx="23">
                  <c:v>218</c:v>
                </c:pt>
                <c:pt idx="24">
                  <c:v>218</c:v>
                </c:pt>
                <c:pt idx="25">
                  <c:v>218</c:v>
                </c:pt>
                <c:pt idx="26">
                  <c:v>218</c:v>
                </c:pt>
                <c:pt idx="27">
                  <c:v>218</c:v>
                </c:pt>
                <c:pt idx="28">
                  <c:v>218</c:v>
                </c:pt>
                <c:pt idx="29">
                  <c:v>218</c:v>
                </c:pt>
                <c:pt idx="30">
                  <c:v>218</c:v>
                </c:pt>
                <c:pt idx="31">
                  <c:v>218</c:v>
                </c:pt>
                <c:pt idx="32">
                  <c:v>218</c:v>
                </c:pt>
                <c:pt idx="33">
                  <c:v>218</c:v>
                </c:pt>
                <c:pt idx="34">
                  <c:v>218</c:v>
                </c:pt>
                <c:pt idx="35">
                  <c:v>218</c:v>
                </c:pt>
                <c:pt idx="36">
                  <c:v>218</c:v>
                </c:pt>
                <c:pt idx="37">
                  <c:v>218</c:v>
                </c:pt>
                <c:pt idx="38">
                  <c:v>218</c:v>
                </c:pt>
                <c:pt idx="39">
                  <c:v>218</c:v>
                </c:pt>
                <c:pt idx="40">
                  <c:v>218</c:v>
                </c:pt>
                <c:pt idx="41">
                  <c:v>218</c:v>
                </c:pt>
                <c:pt idx="42">
                  <c:v>218</c:v>
                </c:pt>
                <c:pt idx="43">
                  <c:v>218</c:v>
                </c:pt>
                <c:pt idx="44">
                  <c:v>218</c:v>
                </c:pt>
                <c:pt idx="45">
                  <c:v>218</c:v>
                </c:pt>
                <c:pt idx="46">
                  <c:v>218</c:v>
                </c:pt>
                <c:pt idx="47">
                  <c:v>218</c:v>
                </c:pt>
                <c:pt idx="48">
                  <c:v>218</c:v>
                </c:pt>
                <c:pt idx="49">
                  <c:v>218</c:v>
                </c:pt>
                <c:pt idx="50">
                  <c:v>218</c:v>
                </c:pt>
                <c:pt idx="51">
                  <c:v>218</c:v>
                </c:pt>
                <c:pt idx="52">
                  <c:v>218</c:v>
                </c:pt>
                <c:pt idx="53">
                  <c:v>218</c:v>
                </c:pt>
                <c:pt idx="54">
                  <c:v>218</c:v>
                </c:pt>
                <c:pt idx="55">
                  <c:v>218</c:v>
                </c:pt>
                <c:pt idx="56">
                  <c:v>218</c:v>
                </c:pt>
                <c:pt idx="57">
                  <c:v>218</c:v>
                </c:pt>
                <c:pt idx="58">
                  <c:v>218</c:v>
                </c:pt>
                <c:pt idx="59">
                  <c:v>218</c:v>
                </c:pt>
                <c:pt idx="60">
                  <c:v>218</c:v>
                </c:pt>
                <c:pt idx="61">
                  <c:v>218</c:v>
                </c:pt>
                <c:pt idx="62">
                  <c:v>218</c:v>
                </c:pt>
                <c:pt idx="63">
                  <c:v>218</c:v>
                </c:pt>
                <c:pt idx="64">
                  <c:v>218</c:v>
                </c:pt>
                <c:pt idx="65">
                  <c:v>218</c:v>
                </c:pt>
                <c:pt idx="66">
                  <c:v>218</c:v>
                </c:pt>
                <c:pt idx="67">
                  <c:v>218</c:v>
                </c:pt>
                <c:pt idx="68">
                  <c:v>218</c:v>
                </c:pt>
                <c:pt idx="69">
                  <c:v>218</c:v>
                </c:pt>
                <c:pt idx="70">
                  <c:v>218</c:v>
                </c:pt>
                <c:pt idx="71">
                  <c:v>218</c:v>
                </c:pt>
                <c:pt idx="72">
                  <c:v>218</c:v>
                </c:pt>
                <c:pt idx="73">
                  <c:v>218</c:v>
                </c:pt>
                <c:pt idx="74">
                  <c:v>218</c:v>
                </c:pt>
                <c:pt idx="75">
                  <c:v>218</c:v>
                </c:pt>
                <c:pt idx="76">
                  <c:v>218</c:v>
                </c:pt>
                <c:pt idx="77">
                  <c:v>218</c:v>
                </c:pt>
                <c:pt idx="78">
                  <c:v>218</c:v>
                </c:pt>
                <c:pt idx="79">
                  <c:v>218</c:v>
                </c:pt>
                <c:pt idx="80">
                  <c:v>218</c:v>
                </c:pt>
                <c:pt idx="81">
                  <c:v>218</c:v>
                </c:pt>
                <c:pt idx="82">
                  <c:v>218</c:v>
                </c:pt>
                <c:pt idx="83">
                  <c:v>218</c:v>
                </c:pt>
                <c:pt idx="84">
                  <c:v>218</c:v>
                </c:pt>
                <c:pt idx="85">
                  <c:v>218</c:v>
                </c:pt>
                <c:pt idx="86">
                  <c:v>218</c:v>
                </c:pt>
                <c:pt idx="87">
                  <c:v>218</c:v>
                </c:pt>
                <c:pt idx="88">
                  <c:v>218</c:v>
                </c:pt>
                <c:pt idx="89">
                  <c:v>218</c:v>
                </c:pt>
                <c:pt idx="90">
                  <c:v>218</c:v>
                </c:pt>
                <c:pt idx="91">
                  <c:v>218</c:v>
                </c:pt>
                <c:pt idx="92">
                  <c:v>218</c:v>
                </c:pt>
                <c:pt idx="93">
                  <c:v>218</c:v>
                </c:pt>
                <c:pt idx="94">
                  <c:v>218</c:v>
                </c:pt>
                <c:pt idx="95">
                  <c:v>218</c:v>
                </c:pt>
                <c:pt idx="96">
                  <c:v>218</c:v>
                </c:pt>
                <c:pt idx="97">
                  <c:v>218</c:v>
                </c:pt>
                <c:pt idx="98">
                  <c:v>218</c:v>
                </c:pt>
                <c:pt idx="99">
                  <c:v>218</c:v>
                </c:pt>
                <c:pt idx="100">
                  <c:v>218</c:v>
                </c:pt>
                <c:pt idx="101">
                  <c:v>218</c:v>
                </c:pt>
                <c:pt idx="102">
                  <c:v>218</c:v>
                </c:pt>
                <c:pt idx="103">
                  <c:v>218</c:v>
                </c:pt>
                <c:pt idx="104">
                  <c:v>218</c:v>
                </c:pt>
                <c:pt idx="105">
                  <c:v>218</c:v>
                </c:pt>
                <c:pt idx="106">
                  <c:v>218</c:v>
                </c:pt>
                <c:pt idx="107">
                  <c:v>218</c:v>
                </c:pt>
                <c:pt idx="108">
                  <c:v>218</c:v>
                </c:pt>
                <c:pt idx="109">
                  <c:v>218</c:v>
                </c:pt>
                <c:pt idx="110">
                  <c:v>218</c:v>
                </c:pt>
                <c:pt idx="111">
                  <c:v>218</c:v>
                </c:pt>
                <c:pt idx="112">
                  <c:v>218</c:v>
                </c:pt>
                <c:pt idx="113">
                  <c:v>218</c:v>
                </c:pt>
                <c:pt idx="114">
                  <c:v>218</c:v>
                </c:pt>
                <c:pt idx="115">
                  <c:v>218</c:v>
                </c:pt>
                <c:pt idx="116">
                  <c:v>218</c:v>
                </c:pt>
                <c:pt idx="117">
                  <c:v>218</c:v>
                </c:pt>
                <c:pt idx="118">
                  <c:v>218</c:v>
                </c:pt>
                <c:pt idx="119">
                  <c:v>218</c:v>
                </c:pt>
                <c:pt idx="120">
                  <c:v>218</c:v>
                </c:pt>
                <c:pt idx="121">
                  <c:v>218</c:v>
                </c:pt>
                <c:pt idx="122">
                  <c:v>218</c:v>
                </c:pt>
                <c:pt idx="123">
                  <c:v>218</c:v>
                </c:pt>
                <c:pt idx="124">
                  <c:v>218</c:v>
                </c:pt>
                <c:pt idx="125">
                  <c:v>218</c:v>
                </c:pt>
                <c:pt idx="126">
                  <c:v>218</c:v>
                </c:pt>
                <c:pt idx="127">
                  <c:v>218</c:v>
                </c:pt>
                <c:pt idx="128">
                  <c:v>218</c:v>
                </c:pt>
                <c:pt idx="129">
                  <c:v>218</c:v>
                </c:pt>
                <c:pt idx="130">
                  <c:v>218</c:v>
                </c:pt>
                <c:pt idx="131">
                  <c:v>218</c:v>
                </c:pt>
                <c:pt idx="132">
                  <c:v>218</c:v>
                </c:pt>
                <c:pt idx="133">
                  <c:v>218</c:v>
                </c:pt>
                <c:pt idx="134">
                  <c:v>218</c:v>
                </c:pt>
                <c:pt idx="135">
                  <c:v>218</c:v>
                </c:pt>
                <c:pt idx="136">
                  <c:v>218</c:v>
                </c:pt>
                <c:pt idx="137">
                  <c:v>218</c:v>
                </c:pt>
                <c:pt idx="138">
                  <c:v>218</c:v>
                </c:pt>
                <c:pt idx="139">
                  <c:v>218</c:v>
                </c:pt>
                <c:pt idx="140">
                  <c:v>218</c:v>
                </c:pt>
                <c:pt idx="141">
                  <c:v>218</c:v>
                </c:pt>
                <c:pt idx="142">
                  <c:v>218</c:v>
                </c:pt>
                <c:pt idx="143">
                  <c:v>218</c:v>
                </c:pt>
                <c:pt idx="144">
                  <c:v>218</c:v>
                </c:pt>
                <c:pt idx="145">
                  <c:v>218</c:v>
                </c:pt>
                <c:pt idx="146">
                  <c:v>218</c:v>
                </c:pt>
                <c:pt idx="147">
                  <c:v>218</c:v>
                </c:pt>
                <c:pt idx="148">
                  <c:v>218</c:v>
                </c:pt>
                <c:pt idx="149">
                  <c:v>218</c:v>
                </c:pt>
                <c:pt idx="150">
                  <c:v>218</c:v>
                </c:pt>
                <c:pt idx="151">
                  <c:v>218</c:v>
                </c:pt>
                <c:pt idx="152">
                  <c:v>218</c:v>
                </c:pt>
                <c:pt idx="153">
                  <c:v>218</c:v>
                </c:pt>
                <c:pt idx="154">
                  <c:v>218</c:v>
                </c:pt>
                <c:pt idx="155">
                  <c:v>218</c:v>
                </c:pt>
                <c:pt idx="156">
                  <c:v>218</c:v>
                </c:pt>
                <c:pt idx="157">
                  <c:v>218</c:v>
                </c:pt>
                <c:pt idx="158">
                  <c:v>218</c:v>
                </c:pt>
                <c:pt idx="159">
                  <c:v>218</c:v>
                </c:pt>
                <c:pt idx="160">
                  <c:v>218</c:v>
                </c:pt>
                <c:pt idx="161">
                  <c:v>218</c:v>
                </c:pt>
                <c:pt idx="162">
                  <c:v>218</c:v>
                </c:pt>
                <c:pt idx="163">
                  <c:v>218</c:v>
                </c:pt>
                <c:pt idx="164">
                  <c:v>218</c:v>
                </c:pt>
                <c:pt idx="165">
                  <c:v>218</c:v>
                </c:pt>
                <c:pt idx="166">
                  <c:v>218</c:v>
                </c:pt>
                <c:pt idx="167">
                  <c:v>218</c:v>
                </c:pt>
                <c:pt idx="168">
                  <c:v>218</c:v>
                </c:pt>
                <c:pt idx="169">
                  <c:v>218</c:v>
                </c:pt>
                <c:pt idx="170">
                  <c:v>218</c:v>
                </c:pt>
                <c:pt idx="171">
                  <c:v>218</c:v>
                </c:pt>
                <c:pt idx="172">
                  <c:v>218</c:v>
                </c:pt>
                <c:pt idx="173">
                  <c:v>218</c:v>
                </c:pt>
                <c:pt idx="174">
                  <c:v>218</c:v>
                </c:pt>
                <c:pt idx="175">
                  <c:v>218</c:v>
                </c:pt>
                <c:pt idx="176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FC-42B2-8ED6-0A49536201D5}"/>
            </c:ext>
          </c:extLst>
        </c:ser>
        <c:ser>
          <c:idx val="5"/>
          <c:order val="6"/>
          <c:tx>
            <c:strRef>
              <c:f>'SnakeRiver&amp;Foothills'!$G$2</c:f>
              <c:strCache>
                <c:ptCount val="1"/>
                <c:pt idx="0">
                  <c:v>2025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'SnakeRiver&amp;Foothills'!$A$3:$A$179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'SnakeRiver&amp;Foothills'!$G$3:$G$179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FC-42B2-8ED6-0A4953620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31680"/>
        <c:axId val="126948480"/>
      </c:lineChart>
      <c:dateAx>
        <c:axId val="4423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1395419481194423"/>
              <c:y val="0.89671554528737796"/>
            </c:manualLayout>
          </c:layout>
          <c:overlay val="0"/>
          <c:spPr>
            <a:noFill/>
            <a:ln w="25400">
              <a:noFill/>
            </a:ln>
          </c:spPr>
        </c:title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948480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2694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 Fuel Model X</a:t>
                </a:r>
              </a:p>
            </c:rich>
          </c:tx>
          <c:layout>
            <c:manualLayout>
              <c:xMode val="edge"/>
              <c:yMode val="edge"/>
              <c:x val="2.4806213944069212E-2"/>
              <c:y val="0.338028824241283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31680"/>
        <c:crosses val="autoZero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delete val="1"/>
      </c:legendEntry>
      <c:legendEntry>
        <c:idx val="3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8886002193888194"/>
          <c:y val="0.41627610919892538"/>
          <c:w val="0.12712969254477707"/>
          <c:h val="0.192080720448866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Owyhee Canyonlands FDRA</a:t>
            </a:r>
          </a:p>
        </c:rich>
      </c:tx>
      <c:layout>
        <c:manualLayout>
          <c:xMode val="edge"/>
          <c:yMode val="edge"/>
          <c:x val="0.14842105263157895"/>
          <c:y val="0.107567211469084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417875397154288"/>
          <c:y val="0.21406922633732819"/>
          <c:w val="0.62391974733186473"/>
          <c:h val="0.48711401507381641"/>
        </c:manualLayout>
      </c:layout>
      <c:lineChart>
        <c:grouping val="standard"/>
        <c:varyColors val="0"/>
        <c:ser>
          <c:idx val="0"/>
          <c:order val="0"/>
          <c:tx>
            <c:v> MAX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OwyheeCanyonlands!$A$3:$A$179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OwyheeCanyonlands!$B$3:$B$179</c:f>
              <c:numCache>
                <c:formatCode>General</c:formatCode>
                <c:ptCount val="177"/>
                <c:pt idx="0">
                  <c:v>184.6</c:v>
                </c:pt>
                <c:pt idx="1">
                  <c:v>169.6</c:v>
                </c:pt>
                <c:pt idx="2">
                  <c:v>185.3</c:v>
                </c:pt>
                <c:pt idx="3">
                  <c:v>279.7</c:v>
                </c:pt>
                <c:pt idx="4">
                  <c:v>162.80000000000001</c:v>
                </c:pt>
                <c:pt idx="5">
                  <c:v>202.6</c:v>
                </c:pt>
                <c:pt idx="6">
                  <c:v>163.4</c:v>
                </c:pt>
                <c:pt idx="7">
                  <c:v>133.9</c:v>
                </c:pt>
                <c:pt idx="8">
                  <c:v>188.9</c:v>
                </c:pt>
                <c:pt idx="9">
                  <c:v>224.9</c:v>
                </c:pt>
                <c:pt idx="10">
                  <c:v>134.5</c:v>
                </c:pt>
                <c:pt idx="11">
                  <c:v>213.5</c:v>
                </c:pt>
                <c:pt idx="12">
                  <c:v>127.9</c:v>
                </c:pt>
                <c:pt idx="13">
                  <c:v>148.19999999999999</c:v>
                </c:pt>
                <c:pt idx="14">
                  <c:v>175.7</c:v>
                </c:pt>
                <c:pt idx="15">
                  <c:v>140.4</c:v>
                </c:pt>
                <c:pt idx="16">
                  <c:v>137.1</c:v>
                </c:pt>
                <c:pt idx="17">
                  <c:v>185.2</c:v>
                </c:pt>
                <c:pt idx="18">
                  <c:v>182.7</c:v>
                </c:pt>
                <c:pt idx="19">
                  <c:v>123.6</c:v>
                </c:pt>
                <c:pt idx="20">
                  <c:v>175.6</c:v>
                </c:pt>
                <c:pt idx="21">
                  <c:v>134.80000000000001</c:v>
                </c:pt>
                <c:pt idx="22">
                  <c:v>120.3</c:v>
                </c:pt>
                <c:pt idx="23">
                  <c:v>175.8</c:v>
                </c:pt>
                <c:pt idx="24">
                  <c:v>134.80000000000001</c:v>
                </c:pt>
                <c:pt idx="25">
                  <c:v>135.6</c:v>
                </c:pt>
                <c:pt idx="26">
                  <c:v>203</c:v>
                </c:pt>
                <c:pt idx="27">
                  <c:v>133.1</c:v>
                </c:pt>
                <c:pt idx="28">
                  <c:v>148.4</c:v>
                </c:pt>
                <c:pt idx="29">
                  <c:v>131.4</c:v>
                </c:pt>
                <c:pt idx="30">
                  <c:v>138.80000000000001</c:v>
                </c:pt>
                <c:pt idx="31">
                  <c:v>153.19999999999999</c:v>
                </c:pt>
                <c:pt idx="32">
                  <c:v>126.3</c:v>
                </c:pt>
                <c:pt idx="33">
                  <c:v>174.9</c:v>
                </c:pt>
                <c:pt idx="34">
                  <c:v>145.69999999999999</c:v>
                </c:pt>
                <c:pt idx="35">
                  <c:v>94.7</c:v>
                </c:pt>
                <c:pt idx="36">
                  <c:v>163.19999999999999</c:v>
                </c:pt>
                <c:pt idx="37">
                  <c:v>135.9</c:v>
                </c:pt>
                <c:pt idx="38">
                  <c:v>132.5</c:v>
                </c:pt>
                <c:pt idx="39">
                  <c:v>144.9</c:v>
                </c:pt>
                <c:pt idx="40">
                  <c:v>129.30000000000001</c:v>
                </c:pt>
                <c:pt idx="41">
                  <c:v>127.1</c:v>
                </c:pt>
                <c:pt idx="42">
                  <c:v>113.2</c:v>
                </c:pt>
                <c:pt idx="43">
                  <c:v>157.4</c:v>
                </c:pt>
                <c:pt idx="44">
                  <c:v>158.9</c:v>
                </c:pt>
                <c:pt idx="45">
                  <c:v>133.1</c:v>
                </c:pt>
                <c:pt idx="46">
                  <c:v>131.19999999999999</c:v>
                </c:pt>
                <c:pt idx="47">
                  <c:v>132</c:v>
                </c:pt>
                <c:pt idx="48">
                  <c:v>174.1</c:v>
                </c:pt>
                <c:pt idx="49">
                  <c:v>175.7</c:v>
                </c:pt>
                <c:pt idx="50">
                  <c:v>196</c:v>
                </c:pt>
                <c:pt idx="51">
                  <c:v>180.4</c:v>
                </c:pt>
                <c:pt idx="52">
                  <c:v>151.9</c:v>
                </c:pt>
                <c:pt idx="53">
                  <c:v>145.5</c:v>
                </c:pt>
                <c:pt idx="54">
                  <c:v>160.9</c:v>
                </c:pt>
                <c:pt idx="55">
                  <c:v>163.4</c:v>
                </c:pt>
                <c:pt idx="56">
                  <c:v>151.30000000000001</c:v>
                </c:pt>
                <c:pt idx="57">
                  <c:v>160.9</c:v>
                </c:pt>
                <c:pt idx="58">
                  <c:v>190.9</c:v>
                </c:pt>
                <c:pt idx="59">
                  <c:v>198.6</c:v>
                </c:pt>
                <c:pt idx="60">
                  <c:v>158.5</c:v>
                </c:pt>
                <c:pt idx="61">
                  <c:v>202.9</c:v>
                </c:pt>
                <c:pt idx="62">
                  <c:v>214.1</c:v>
                </c:pt>
                <c:pt idx="63">
                  <c:v>233.7</c:v>
                </c:pt>
                <c:pt idx="64">
                  <c:v>224.4</c:v>
                </c:pt>
                <c:pt idx="65">
                  <c:v>174</c:v>
                </c:pt>
                <c:pt idx="66">
                  <c:v>198.7</c:v>
                </c:pt>
                <c:pt idx="67">
                  <c:v>249</c:v>
                </c:pt>
                <c:pt idx="68">
                  <c:v>193.3</c:v>
                </c:pt>
                <c:pt idx="69">
                  <c:v>198.2</c:v>
                </c:pt>
                <c:pt idx="70">
                  <c:v>202.4</c:v>
                </c:pt>
                <c:pt idx="71">
                  <c:v>201.8</c:v>
                </c:pt>
                <c:pt idx="72">
                  <c:v>195.6</c:v>
                </c:pt>
                <c:pt idx="73">
                  <c:v>239.2</c:v>
                </c:pt>
                <c:pt idx="74">
                  <c:v>228.6</c:v>
                </c:pt>
                <c:pt idx="75">
                  <c:v>257.10000000000002</c:v>
                </c:pt>
                <c:pt idx="76">
                  <c:v>185.5</c:v>
                </c:pt>
                <c:pt idx="77">
                  <c:v>212.3</c:v>
                </c:pt>
                <c:pt idx="78">
                  <c:v>218.8</c:v>
                </c:pt>
                <c:pt idx="79">
                  <c:v>187.2</c:v>
                </c:pt>
                <c:pt idx="80">
                  <c:v>236.4</c:v>
                </c:pt>
                <c:pt idx="81">
                  <c:v>212.9</c:v>
                </c:pt>
                <c:pt idx="82">
                  <c:v>173.9</c:v>
                </c:pt>
                <c:pt idx="83">
                  <c:v>216.8</c:v>
                </c:pt>
                <c:pt idx="84">
                  <c:v>190.1</c:v>
                </c:pt>
                <c:pt idx="85">
                  <c:v>204.8</c:v>
                </c:pt>
                <c:pt idx="86">
                  <c:v>191.8</c:v>
                </c:pt>
                <c:pt idx="87">
                  <c:v>210.2</c:v>
                </c:pt>
                <c:pt idx="88">
                  <c:v>196.9</c:v>
                </c:pt>
                <c:pt idx="89">
                  <c:v>286.8</c:v>
                </c:pt>
                <c:pt idx="90">
                  <c:v>192.5</c:v>
                </c:pt>
                <c:pt idx="91">
                  <c:v>184.5</c:v>
                </c:pt>
                <c:pt idx="92">
                  <c:v>205.6</c:v>
                </c:pt>
                <c:pt idx="93">
                  <c:v>199.4</c:v>
                </c:pt>
                <c:pt idx="94">
                  <c:v>182.2</c:v>
                </c:pt>
                <c:pt idx="95">
                  <c:v>209.8</c:v>
                </c:pt>
                <c:pt idx="96">
                  <c:v>176.4</c:v>
                </c:pt>
                <c:pt idx="97">
                  <c:v>215.9</c:v>
                </c:pt>
                <c:pt idx="98">
                  <c:v>195</c:v>
                </c:pt>
                <c:pt idx="99">
                  <c:v>206.1</c:v>
                </c:pt>
                <c:pt idx="100">
                  <c:v>165.8</c:v>
                </c:pt>
                <c:pt idx="101">
                  <c:v>187.3</c:v>
                </c:pt>
                <c:pt idx="102">
                  <c:v>170.2</c:v>
                </c:pt>
                <c:pt idx="103">
                  <c:v>184</c:v>
                </c:pt>
                <c:pt idx="104">
                  <c:v>178.3</c:v>
                </c:pt>
                <c:pt idx="105">
                  <c:v>161.69999999999999</c:v>
                </c:pt>
                <c:pt idx="106">
                  <c:v>166.6</c:v>
                </c:pt>
                <c:pt idx="107">
                  <c:v>176.4</c:v>
                </c:pt>
                <c:pt idx="108">
                  <c:v>183.8</c:v>
                </c:pt>
                <c:pt idx="109">
                  <c:v>183.9</c:v>
                </c:pt>
                <c:pt idx="110">
                  <c:v>151.5</c:v>
                </c:pt>
                <c:pt idx="111">
                  <c:v>216.2</c:v>
                </c:pt>
                <c:pt idx="112">
                  <c:v>184.3</c:v>
                </c:pt>
                <c:pt idx="113">
                  <c:v>206.4</c:v>
                </c:pt>
                <c:pt idx="114">
                  <c:v>163</c:v>
                </c:pt>
                <c:pt idx="115">
                  <c:v>167.8</c:v>
                </c:pt>
                <c:pt idx="116">
                  <c:v>186.2</c:v>
                </c:pt>
                <c:pt idx="117">
                  <c:v>168.8</c:v>
                </c:pt>
                <c:pt idx="118">
                  <c:v>148.9</c:v>
                </c:pt>
                <c:pt idx="119">
                  <c:v>172.2</c:v>
                </c:pt>
                <c:pt idx="120">
                  <c:v>221</c:v>
                </c:pt>
                <c:pt idx="121">
                  <c:v>182.9</c:v>
                </c:pt>
                <c:pt idx="122">
                  <c:v>156.19999999999999</c:v>
                </c:pt>
                <c:pt idx="123">
                  <c:v>185.7</c:v>
                </c:pt>
                <c:pt idx="124">
                  <c:v>189</c:v>
                </c:pt>
                <c:pt idx="125">
                  <c:v>152.80000000000001</c:v>
                </c:pt>
                <c:pt idx="126">
                  <c:v>165.5</c:v>
                </c:pt>
                <c:pt idx="127">
                  <c:v>143.6</c:v>
                </c:pt>
                <c:pt idx="128">
                  <c:v>193.8</c:v>
                </c:pt>
                <c:pt idx="129">
                  <c:v>154.30000000000001</c:v>
                </c:pt>
                <c:pt idx="130">
                  <c:v>164</c:v>
                </c:pt>
                <c:pt idx="131">
                  <c:v>296.89999999999998</c:v>
                </c:pt>
                <c:pt idx="132">
                  <c:v>128.80000000000001</c:v>
                </c:pt>
                <c:pt idx="133">
                  <c:v>144</c:v>
                </c:pt>
                <c:pt idx="134">
                  <c:v>145.9</c:v>
                </c:pt>
                <c:pt idx="135">
                  <c:v>191.8</c:v>
                </c:pt>
                <c:pt idx="136">
                  <c:v>196.7</c:v>
                </c:pt>
                <c:pt idx="137">
                  <c:v>165.5</c:v>
                </c:pt>
                <c:pt idx="138">
                  <c:v>169.1</c:v>
                </c:pt>
                <c:pt idx="139">
                  <c:v>161.4</c:v>
                </c:pt>
                <c:pt idx="140">
                  <c:v>179.7</c:v>
                </c:pt>
                <c:pt idx="141">
                  <c:v>161.69999999999999</c:v>
                </c:pt>
                <c:pt idx="142">
                  <c:v>155.1</c:v>
                </c:pt>
                <c:pt idx="143">
                  <c:v>182.2</c:v>
                </c:pt>
                <c:pt idx="144">
                  <c:v>157.5</c:v>
                </c:pt>
                <c:pt idx="145">
                  <c:v>209.1</c:v>
                </c:pt>
                <c:pt idx="146">
                  <c:v>141.9</c:v>
                </c:pt>
                <c:pt idx="147">
                  <c:v>181.4</c:v>
                </c:pt>
                <c:pt idx="148">
                  <c:v>121.4</c:v>
                </c:pt>
                <c:pt idx="149">
                  <c:v>145.1</c:v>
                </c:pt>
                <c:pt idx="150">
                  <c:v>192</c:v>
                </c:pt>
                <c:pt idx="151">
                  <c:v>200.1</c:v>
                </c:pt>
                <c:pt idx="152">
                  <c:v>172.5</c:v>
                </c:pt>
                <c:pt idx="153">
                  <c:v>169.4</c:v>
                </c:pt>
                <c:pt idx="154">
                  <c:v>154.4</c:v>
                </c:pt>
                <c:pt idx="155">
                  <c:v>185.1</c:v>
                </c:pt>
                <c:pt idx="156">
                  <c:v>181.3</c:v>
                </c:pt>
                <c:pt idx="157">
                  <c:v>159.80000000000001</c:v>
                </c:pt>
                <c:pt idx="158">
                  <c:v>147.4</c:v>
                </c:pt>
                <c:pt idx="159">
                  <c:v>207.9</c:v>
                </c:pt>
                <c:pt idx="160">
                  <c:v>199.4</c:v>
                </c:pt>
                <c:pt idx="161">
                  <c:v>207.5</c:v>
                </c:pt>
                <c:pt idx="162">
                  <c:v>195.3</c:v>
                </c:pt>
                <c:pt idx="163">
                  <c:v>171.1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B-4822-9B97-742990A1CF01}"/>
            </c:ext>
          </c:extLst>
        </c:ser>
        <c:ser>
          <c:idx val="1"/>
          <c:order val="1"/>
          <c:tx>
            <c:v>AVERAGE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OwyheeCanyonlands!$A$3:$A$179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OwyheeCanyonlands!$C$3:$C$179</c:f>
              <c:numCache>
                <c:formatCode>General</c:formatCode>
                <c:ptCount val="177"/>
                <c:pt idx="0">
                  <c:v>125.2</c:v>
                </c:pt>
                <c:pt idx="1">
                  <c:v>127.2</c:v>
                </c:pt>
                <c:pt idx="2">
                  <c:v>125</c:v>
                </c:pt>
                <c:pt idx="3">
                  <c:v>125.8</c:v>
                </c:pt>
                <c:pt idx="4">
                  <c:v>118.2</c:v>
                </c:pt>
                <c:pt idx="5">
                  <c:v>127</c:v>
                </c:pt>
                <c:pt idx="6">
                  <c:v>88</c:v>
                </c:pt>
                <c:pt idx="7">
                  <c:v>65.400000000000006</c:v>
                </c:pt>
                <c:pt idx="8">
                  <c:v>96</c:v>
                </c:pt>
                <c:pt idx="9">
                  <c:v>84.8</c:v>
                </c:pt>
                <c:pt idx="10">
                  <c:v>66.400000000000006</c:v>
                </c:pt>
                <c:pt idx="11">
                  <c:v>83.8</c:v>
                </c:pt>
                <c:pt idx="12">
                  <c:v>73.5</c:v>
                </c:pt>
                <c:pt idx="13">
                  <c:v>84.9</c:v>
                </c:pt>
                <c:pt idx="14">
                  <c:v>100.4</c:v>
                </c:pt>
                <c:pt idx="15">
                  <c:v>70.5</c:v>
                </c:pt>
                <c:pt idx="16">
                  <c:v>86.1</c:v>
                </c:pt>
                <c:pt idx="17">
                  <c:v>99.4</c:v>
                </c:pt>
                <c:pt idx="18">
                  <c:v>87</c:v>
                </c:pt>
                <c:pt idx="19">
                  <c:v>72.2</c:v>
                </c:pt>
                <c:pt idx="20">
                  <c:v>96.2</c:v>
                </c:pt>
                <c:pt idx="21">
                  <c:v>82.9</c:v>
                </c:pt>
                <c:pt idx="22">
                  <c:v>69.400000000000006</c:v>
                </c:pt>
                <c:pt idx="23">
                  <c:v>95.9</c:v>
                </c:pt>
                <c:pt idx="24">
                  <c:v>82.7</c:v>
                </c:pt>
                <c:pt idx="25">
                  <c:v>81.900000000000006</c:v>
                </c:pt>
                <c:pt idx="26">
                  <c:v>101.2</c:v>
                </c:pt>
                <c:pt idx="27">
                  <c:v>82.1</c:v>
                </c:pt>
                <c:pt idx="28">
                  <c:v>82.6</c:v>
                </c:pt>
                <c:pt idx="29">
                  <c:v>85.8</c:v>
                </c:pt>
                <c:pt idx="30">
                  <c:v>89.6</c:v>
                </c:pt>
                <c:pt idx="31">
                  <c:v>70.099999999999994</c:v>
                </c:pt>
                <c:pt idx="32">
                  <c:v>83</c:v>
                </c:pt>
                <c:pt idx="33">
                  <c:v>82.7</c:v>
                </c:pt>
                <c:pt idx="34">
                  <c:v>79.7</c:v>
                </c:pt>
                <c:pt idx="35">
                  <c:v>69.599999999999994</c:v>
                </c:pt>
                <c:pt idx="36">
                  <c:v>84.5</c:v>
                </c:pt>
                <c:pt idx="37">
                  <c:v>67.5</c:v>
                </c:pt>
                <c:pt idx="38">
                  <c:v>78</c:v>
                </c:pt>
                <c:pt idx="39">
                  <c:v>77.400000000000006</c:v>
                </c:pt>
                <c:pt idx="40">
                  <c:v>77.8</c:v>
                </c:pt>
                <c:pt idx="41">
                  <c:v>79.099999999999994</c:v>
                </c:pt>
                <c:pt idx="42">
                  <c:v>85.5</c:v>
                </c:pt>
                <c:pt idx="43">
                  <c:v>88.6</c:v>
                </c:pt>
                <c:pt idx="44">
                  <c:v>101.4</c:v>
                </c:pt>
                <c:pt idx="45">
                  <c:v>92.7</c:v>
                </c:pt>
                <c:pt idx="46">
                  <c:v>82.8</c:v>
                </c:pt>
                <c:pt idx="47">
                  <c:v>91</c:v>
                </c:pt>
                <c:pt idx="48">
                  <c:v>107</c:v>
                </c:pt>
                <c:pt idx="49">
                  <c:v>120.9</c:v>
                </c:pt>
                <c:pt idx="50">
                  <c:v>100.7</c:v>
                </c:pt>
                <c:pt idx="51">
                  <c:v>98.8</c:v>
                </c:pt>
                <c:pt idx="52">
                  <c:v>106.3</c:v>
                </c:pt>
                <c:pt idx="53">
                  <c:v>101.6</c:v>
                </c:pt>
                <c:pt idx="54">
                  <c:v>111.3</c:v>
                </c:pt>
                <c:pt idx="55">
                  <c:v>110.5</c:v>
                </c:pt>
                <c:pt idx="56">
                  <c:v>108.8</c:v>
                </c:pt>
                <c:pt idx="57">
                  <c:v>107.3</c:v>
                </c:pt>
                <c:pt idx="58">
                  <c:v>118.8</c:v>
                </c:pt>
                <c:pt idx="59">
                  <c:v>121.6</c:v>
                </c:pt>
                <c:pt idx="60">
                  <c:v>121.3</c:v>
                </c:pt>
                <c:pt idx="61">
                  <c:v>108.8</c:v>
                </c:pt>
                <c:pt idx="62">
                  <c:v>128.30000000000001</c:v>
                </c:pt>
                <c:pt idx="63">
                  <c:v>125.7</c:v>
                </c:pt>
                <c:pt idx="64">
                  <c:v>123.9</c:v>
                </c:pt>
                <c:pt idx="65">
                  <c:v>125.6</c:v>
                </c:pt>
                <c:pt idx="66">
                  <c:v>139.1</c:v>
                </c:pt>
                <c:pt idx="67">
                  <c:v>131.69999999999999</c:v>
                </c:pt>
                <c:pt idx="68">
                  <c:v>139.1</c:v>
                </c:pt>
                <c:pt idx="69">
                  <c:v>146.80000000000001</c:v>
                </c:pt>
                <c:pt idx="70">
                  <c:v>142.6</c:v>
                </c:pt>
                <c:pt idx="71">
                  <c:v>137.6</c:v>
                </c:pt>
                <c:pt idx="72">
                  <c:v>140.6</c:v>
                </c:pt>
                <c:pt idx="73">
                  <c:v>149.4</c:v>
                </c:pt>
                <c:pt idx="74">
                  <c:v>141.6</c:v>
                </c:pt>
                <c:pt idx="75">
                  <c:v>136.9</c:v>
                </c:pt>
                <c:pt idx="76">
                  <c:v>128.9</c:v>
                </c:pt>
                <c:pt idx="77">
                  <c:v>149.5</c:v>
                </c:pt>
                <c:pt idx="78">
                  <c:v>151.19999999999999</c:v>
                </c:pt>
                <c:pt idx="79">
                  <c:v>145.6</c:v>
                </c:pt>
                <c:pt idx="80">
                  <c:v>160.80000000000001</c:v>
                </c:pt>
                <c:pt idx="81">
                  <c:v>157.9</c:v>
                </c:pt>
                <c:pt idx="82">
                  <c:v>144.6</c:v>
                </c:pt>
                <c:pt idx="83">
                  <c:v>137.4</c:v>
                </c:pt>
                <c:pt idx="84">
                  <c:v>140.1</c:v>
                </c:pt>
                <c:pt idx="85">
                  <c:v>143.69999999999999</c:v>
                </c:pt>
                <c:pt idx="86">
                  <c:v>155.5</c:v>
                </c:pt>
                <c:pt idx="87">
                  <c:v>154.1</c:v>
                </c:pt>
                <c:pt idx="88">
                  <c:v>141.69999999999999</c:v>
                </c:pt>
                <c:pt idx="89">
                  <c:v>141.6</c:v>
                </c:pt>
                <c:pt idx="90">
                  <c:v>141.5</c:v>
                </c:pt>
                <c:pt idx="91">
                  <c:v>137.5</c:v>
                </c:pt>
                <c:pt idx="92">
                  <c:v>136.80000000000001</c:v>
                </c:pt>
                <c:pt idx="93">
                  <c:v>147.30000000000001</c:v>
                </c:pt>
                <c:pt idx="94">
                  <c:v>141.69999999999999</c:v>
                </c:pt>
                <c:pt idx="95">
                  <c:v>145.6</c:v>
                </c:pt>
                <c:pt idx="96">
                  <c:v>133.30000000000001</c:v>
                </c:pt>
                <c:pt idx="97">
                  <c:v>139.1</c:v>
                </c:pt>
                <c:pt idx="98">
                  <c:v>146.69999999999999</c:v>
                </c:pt>
                <c:pt idx="99">
                  <c:v>150.6</c:v>
                </c:pt>
                <c:pt idx="100">
                  <c:v>141</c:v>
                </c:pt>
                <c:pt idx="101">
                  <c:v>137.80000000000001</c:v>
                </c:pt>
                <c:pt idx="102">
                  <c:v>126.5</c:v>
                </c:pt>
                <c:pt idx="103">
                  <c:v>129.1</c:v>
                </c:pt>
                <c:pt idx="104">
                  <c:v>132.9</c:v>
                </c:pt>
                <c:pt idx="105">
                  <c:v>125</c:v>
                </c:pt>
                <c:pt idx="106">
                  <c:v>134.69999999999999</c:v>
                </c:pt>
                <c:pt idx="107">
                  <c:v>131.1</c:v>
                </c:pt>
                <c:pt idx="108">
                  <c:v>129.19999999999999</c:v>
                </c:pt>
                <c:pt idx="109">
                  <c:v>122.7</c:v>
                </c:pt>
                <c:pt idx="110">
                  <c:v>126.5</c:v>
                </c:pt>
                <c:pt idx="111">
                  <c:v>146.19999999999999</c:v>
                </c:pt>
                <c:pt idx="112">
                  <c:v>140.1</c:v>
                </c:pt>
                <c:pt idx="113">
                  <c:v>129.1</c:v>
                </c:pt>
                <c:pt idx="114">
                  <c:v>116.7</c:v>
                </c:pt>
                <c:pt idx="115">
                  <c:v>137</c:v>
                </c:pt>
                <c:pt idx="116">
                  <c:v>113</c:v>
                </c:pt>
                <c:pt idx="117">
                  <c:v>122.8</c:v>
                </c:pt>
                <c:pt idx="118">
                  <c:v>122.6</c:v>
                </c:pt>
                <c:pt idx="119">
                  <c:v>117.8</c:v>
                </c:pt>
                <c:pt idx="120">
                  <c:v>130</c:v>
                </c:pt>
                <c:pt idx="121">
                  <c:v>121.4</c:v>
                </c:pt>
                <c:pt idx="122">
                  <c:v>115.6</c:v>
                </c:pt>
                <c:pt idx="123">
                  <c:v>122.4</c:v>
                </c:pt>
                <c:pt idx="124">
                  <c:v>129</c:v>
                </c:pt>
                <c:pt idx="125">
                  <c:v>107.7</c:v>
                </c:pt>
                <c:pt idx="126">
                  <c:v>120.1</c:v>
                </c:pt>
                <c:pt idx="127">
                  <c:v>104.3</c:v>
                </c:pt>
                <c:pt idx="128">
                  <c:v>125</c:v>
                </c:pt>
                <c:pt idx="129">
                  <c:v>106.2</c:v>
                </c:pt>
                <c:pt idx="130">
                  <c:v>121.9</c:v>
                </c:pt>
                <c:pt idx="131">
                  <c:v>126.4</c:v>
                </c:pt>
                <c:pt idx="132">
                  <c:v>89.5</c:v>
                </c:pt>
                <c:pt idx="133">
                  <c:v>106</c:v>
                </c:pt>
                <c:pt idx="134">
                  <c:v>94.2</c:v>
                </c:pt>
                <c:pt idx="135">
                  <c:v>94.5</c:v>
                </c:pt>
                <c:pt idx="136">
                  <c:v>100.8</c:v>
                </c:pt>
                <c:pt idx="137">
                  <c:v>107.8</c:v>
                </c:pt>
                <c:pt idx="138">
                  <c:v>106.8</c:v>
                </c:pt>
                <c:pt idx="139">
                  <c:v>103.6</c:v>
                </c:pt>
                <c:pt idx="140">
                  <c:v>107.7</c:v>
                </c:pt>
                <c:pt idx="141">
                  <c:v>99.6</c:v>
                </c:pt>
                <c:pt idx="142">
                  <c:v>98.3</c:v>
                </c:pt>
                <c:pt idx="143">
                  <c:v>94.3</c:v>
                </c:pt>
                <c:pt idx="144">
                  <c:v>83.9</c:v>
                </c:pt>
                <c:pt idx="145">
                  <c:v>97</c:v>
                </c:pt>
                <c:pt idx="146">
                  <c:v>99.3</c:v>
                </c:pt>
                <c:pt idx="147">
                  <c:v>79.5</c:v>
                </c:pt>
                <c:pt idx="148">
                  <c:v>92.9</c:v>
                </c:pt>
                <c:pt idx="149">
                  <c:v>94.4</c:v>
                </c:pt>
                <c:pt idx="150">
                  <c:v>112.7</c:v>
                </c:pt>
                <c:pt idx="151">
                  <c:v>104.5</c:v>
                </c:pt>
                <c:pt idx="152">
                  <c:v>98.3</c:v>
                </c:pt>
                <c:pt idx="153">
                  <c:v>124.2</c:v>
                </c:pt>
                <c:pt idx="154">
                  <c:v>103.4</c:v>
                </c:pt>
                <c:pt idx="155">
                  <c:v>111.9</c:v>
                </c:pt>
                <c:pt idx="156">
                  <c:v>112.4</c:v>
                </c:pt>
                <c:pt idx="157">
                  <c:v>114.6</c:v>
                </c:pt>
                <c:pt idx="158">
                  <c:v>111.6</c:v>
                </c:pt>
                <c:pt idx="159">
                  <c:v>134.69999999999999</c:v>
                </c:pt>
                <c:pt idx="160">
                  <c:v>139.4</c:v>
                </c:pt>
                <c:pt idx="161">
                  <c:v>110.1</c:v>
                </c:pt>
                <c:pt idx="162">
                  <c:v>97.5</c:v>
                </c:pt>
                <c:pt idx="163">
                  <c:v>116.5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B-4822-9B97-742990A1CF01}"/>
            </c:ext>
          </c:extLst>
        </c:ser>
        <c:ser>
          <c:idx val="2"/>
          <c:order val="2"/>
          <c:tx>
            <c:v>60%</c:v>
          </c:tx>
          <c:spPr>
            <a:ln w="1270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OwyheeCanyonlands!$A$3:$A$179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OwyheeCanyonlands!$D$3:$D$179</c:f>
              <c:numCache>
                <c:formatCode>General</c:formatCode>
                <c:ptCount val="177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126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0-4709-A5FA-9EDF7D8E7F17}"/>
            </c:ext>
          </c:extLst>
        </c:ser>
        <c:ser>
          <c:idx val="6"/>
          <c:order val="3"/>
          <c:tx>
            <c:v>75%</c:v>
          </c:tx>
          <c:spPr>
            <a:ln w="127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OwyheeCanyonlands!$A$3:$A$179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OwyheeCanyonlands!$E$3:$E$179</c:f>
              <c:numCache>
                <c:formatCode>General</c:formatCode>
                <c:ptCount val="177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142</c:v>
                </c:pt>
                <c:pt idx="22">
                  <c:v>142</c:v>
                </c:pt>
                <c:pt idx="23">
                  <c:v>142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142</c:v>
                </c:pt>
                <c:pt idx="30">
                  <c:v>142</c:v>
                </c:pt>
                <c:pt idx="31">
                  <c:v>142</c:v>
                </c:pt>
                <c:pt idx="32">
                  <c:v>142</c:v>
                </c:pt>
                <c:pt idx="33">
                  <c:v>142</c:v>
                </c:pt>
                <c:pt idx="34">
                  <c:v>142</c:v>
                </c:pt>
                <c:pt idx="35">
                  <c:v>142</c:v>
                </c:pt>
                <c:pt idx="36">
                  <c:v>142</c:v>
                </c:pt>
                <c:pt idx="37">
                  <c:v>142</c:v>
                </c:pt>
                <c:pt idx="38">
                  <c:v>142</c:v>
                </c:pt>
                <c:pt idx="39">
                  <c:v>142</c:v>
                </c:pt>
                <c:pt idx="40">
                  <c:v>142</c:v>
                </c:pt>
                <c:pt idx="41">
                  <c:v>142</c:v>
                </c:pt>
                <c:pt idx="42">
                  <c:v>142</c:v>
                </c:pt>
                <c:pt idx="43">
                  <c:v>142</c:v>
                </c:pt>
                <c:pt idx="44">
                  <c:v>142</c:v>
                </c:pt>
                <c:pt idx="45">
                  <c:v>142</c:v>
                </c:pt>
                <c:pt idx="46">
                  <c:v>142</c:v>
                </c:pt>
                <c:pt idx="47">
                  <c:v>142</c:v>
                </c:pt>
                <c:pt idx="48">
                  <c:v>142</c:v>
                </c:pt>
                <c:pt idx="49">
                  <c:v>142</c:v>
                </c:pt>
                <c:pt idx="50">
                  <c:v>142</c:v>
                </c:pt>
                <c:pt idx="51">
                  <c:v>142</c:v>
                </c:pt>
                <c:pt idx="52">
                  <c:v>142</c:v>
                </c:pt>
                <c:pt idx="53">
                  <c:v>142</c:v>
                </c:pt>
                <c:pt idx="54">
                  <c:v>142</c:v>
                </c:pt>
                <c:pt idx="55">
                  <c:v>142</c:v>
                </c:pt>
                <c:pt idx="56">
                  <c:v>142</c:v>
                </c:pt>
                <c:pt idx="57">
                  <c:v>142</c:v>
                </c:pt>
                <c:pt idx="58">
                  <c:v>142</c:v>
                </c:pt>
                <c:pt idx="59">
                  <c:v>142</c:v>
                </c:pt>
                <c:pt idx="60">
                  <c:v>142</c:v>
                </c:pt>
                <c:pt idx="61">
                  <c:v>142</c:v>
                </c:pt>
                <c:pt idx="62">
                  <c:v>142</c:v>
                </c:pt>
                <c:pt idx="63">
                  <c:v>142</c:v>
                </c:pt>
                <c:pt idx="64">
                  <c:v>142</c:v>
                </c:pt>
                <c:pt idx="65">
                  <c:v>142</c:v>
                </c:pt>
                <c:pt idx="66">
                  <c:v>142</c:v>
                </c:pt>
                <c:pt idx="67">
                  <c:v>142</c:v>
                </c:pt>
                <c:pt idx="68">
                  <c:v>142</c:v>
                </c:pt>
                <c:pt idx="69">
                  <c:v>142</c:v>
                </c:pt>
                <c:pt idx="70">
                  <c:v>142</c:v>
                </c:pt>
                <c:pt idx="71">
                  <c:v>142</c:v>
                </c:pt>
                <c:pt idx="72">
                  <c:v>142</c:v>
                </c:pt>
                <c:pt idx="73">
                  <c:v>142</c:v>
                </c:pt>
                <c:pt idx="74">
                  <c:v>142</c:v>
                </c:pt>
                <c:pt idx="75">
                  <c:v>142</c:v>
                </c:pt>
                <c:pt idx="76">
                  <c:v>142</c:v>
                </c:pt>
                <c:pt idx="77">
                  <c:v>142</c:v>
                </c:pt>
                <c:pt idx="78">
                  <c:v>142</c:v>
                </c:pt>
                <c:pt idx="79">
                  <c:v>142</c:v>
                </c:pt>
                <c:pt idx="80">
                  <c:v>142</c:v>
                </c:pt>
                <c:pt idx="81">
                  <c:v>142</c:v>
                </c:pt>
                <c:pt idx="82">
                  <c:v>142</c:v>
                </c:pt>
                <c:pt idx="83">
                  <c:v>142</c:v>
                </c:pt>
                <c:pt idx="84">
                  <c:v>142</c:v>
                </c:pt>
                <c:pt idx="85">
                  <c:v>142</c:v>
                </c:pt>
                <c:pt idx="86">
                  <c:v>142</c:v>
                </c:pt>
                <c:pt idx="87">
                  <c:v>142</c:v>
                </c:pt>
                <c:pt idx="88">
                  <c:v>142</c:v>
                </c:pt>
                <c:pt idx="89">
                  <c:v>142</c:v>
                </c:pt>
                <c:pt idx="90">
                  <c:v>142</c:v>
                </c:pt>
                <c:pt idx="91">
                  <c:v>142</c:v>
                </c:pt>
                <c:pt idx="92">
                  <c:v>142</c:v>
                </c:pt>
                <c:pt idx="93">
                  <c:v>142</c:v>
                </c:pt>
                <c:pt idx="94">
                  <c:v>142</c:v>
                </c:pt>
                <c:pt idx="95">
                  <c:v>142</c:v>
                </c:pt>
                <c:pt idx="96">
                  <c:v>142</c:v>
                </c:pt>
                <c:pt idx="97">
                  <c:v>142</c:v>
                </c:pt>
                <c:pt idx="98">
                  <c:v>142</c:v>
                </c:pt>
                <c:pt idx="99">
                  <c:v>142</c:v>
                </c:pt>
                <c:pt idx="100">
                  <c:v>142</c:v>
                </c:pt>
                <c:pt idx="101">
                  <c:v>142</c:v>
                </c:pt>
                <c:pt idx="102">
                  <c:v>142</c:v>
                </c:pt>
                <c:pt idx="103">
                  <c:v>142</c:v>
                </c:pt>
                <c:pt idx="104">
                  <c:v>142</c:v>
                </c:pt>
                <c:pt idx="105">
                  <c:v>142</c:v>
                </c:pt>
                <c:pt idx="106">
                  <c:v>142</c:v>
                </c:pt>
                <c:pt idx="107">
                  <c:v>142</c:v>
                </c:pt>
                <c:pt idx="108">
                  <c:v>142</c:v>
                </c:pt>
                <c:pt idx="109">
                  <c:v>142</c:v>
                </c:pt>
                <c:pt idx="110">
                  <c:v>142</c:v>
                </c:pt>
                <c:pt idx="111">
                  <c:v>142</c:v>
                </c:pt>
                <c:pt idx="112">
                  <c:v>142</c:v>
                </c:pt>
                <c:pt idx="113">
                  <c:v>142</c:v>
                </c:pt>
                <c:pt idx="114">
                  <c:v>142</c:v>
                </c:pt>
                <c:pt idx="115">
                  <c:v>142</c:v>
                </c:pt>
                <c:pt idx="116">
                  <c:v>142</c:v>
                </c:pt>
                <c:pt idx="117">
                  <c:v>142</c:v>
                </c:pt>
                <c:pt idx="118">
                  <c:v>142</c:v>
                </c:pt>
                <c:pt idx="119">
                  <c:v>142</c:v>
                </c:pt>
                <c:pt idx="120">
                  <c:v>142</c:v>
                </c:pt>
                <c:pt idx="121">
                  <c:v>142</c:v>
                </c:pt>
                <c:pt idx="122">
                  <c:v>142</c:v>
                </c:pt>
                <c:pt idx="123">
                  <c:v>142</c:v>
                </c:pt>
                <c:pt idx="124">
                  <c:v>142</c:v>
                </c:pt>
                <c:pt idx="125">
                  <c:v>142</c:v>
                </c:pt>
                <c:pt idx="126">
                  <c:v>142</c:v>
                </c:pt>
                <c:pt idx="127">
                  <c:v>142</c:v>
                </c:pt>
                <c:pt idx="128">
                  <c:v>142</c:v>
                </c:pt>
                <c:pt idx="129">
                  <c:v>142</c:v>
                </c:pt>
                <c:pt idx="130">
                  <c:v>142</c:v>
                </c:pt>
                <c:pt idx="131">
                  <c:v>142</c:v>
                </c:pt>
                <c:pt idx="132">
                  <c:v>142</c:v>
                </c:pt>
                <c:pt idx="133">
                  <c:v>142</c:v>
                </c:pt>
                <c:pt idx="134">
                  <c:v>142</c:v>
                </c:pt>
                <c:pt idx="135">
                  <c:v>142</c:v>
                </c:pt>
                <c:pt idx="136">
                  <c:v>142</c:v>
                </c:pt>
                <c:pt idx="137">
                  <c:v>142</c:v>
                </c:pt>
                <c:pt idx="138">
                  <c:v>142</c:v>
                </c:pt>
                <c:pt idx="139">
                  <c:v>142</c:v>
                </c:pt>
                <c:pt idx="140">
                  <c:v>142</c:v>
                </c:pt>
                <c:pt idx="141">
                  <c:v>142</c:v>
                </c:pt>
                <c:pt idx="142">
                  <c:v>142</c:v>
                </c:pt>
                <c:pt idx="143">
                  <c:v>142</c:v>
                </c:pt>
                <c:pt idx="144">
                  <c:v>142</c:v>
                </c:pt>
                <c:pt idx="145">
                  <c:v>142</c:v>
                </c:pt>
                <c:pt idx="146">
                  <c:v>142</c:v>
                </c:pt>
                <c:pt idx="147">
                  <c:v>142</c:v>
                </c:pt>
                <c:pt idx="148">
                  <c:v>142</c:v>
                </c:pt>
                <c:pt idx="149">
                  <c:v>142</c:v>
                </c:pt>
                <c:pt idx="150">
                  <c:v>142</c:v>
                </c:pt>
                <c:pt idx="151">
                  <c:v>142</c:v>
                </c:pt>
                <c:pt idx="152">
                  <c:v>142</c:v>
                </c:pt>
                <c:pt idx="153">
                  <c:v>142</c:v>
                </c:pt>
                <c:pt idx="154">
                  <c:v>142</c:v>
                </c:pt>
                <c:pt idx="155">
                  <c:v>142</c:v>
                </c:pt>
                <c:pt idx="156">
                  <c:v>142</c:v>
                </c:pt>
                <c:pt idx="157">
                  <c:v>142</c:v>
                </c:pt>
                <c:pt idx="158">
                  <c:v>142</c:v>
                </c:pt>
                <c:pt idx="159">
                  <c:v>142</c:v>
                </c:pt>
                <c:pt idx="160">
                  <c:v>142</c:v>
                </c:pt>
                <c:pt idx="161">
                  <c:v>142</c:v>
                </c:pt>
                <c:pt idx="162">
                  <c:v>142</c:v>
                </c:pt>
                <c:pt idx="163">
                  <c:v>142</c:v>
                </c:pt>
                <c:pt idx="164">
                  <c:v>142</c:v>
                </c:pt>
                <c:pt idx="165">
                  <c:v>142</c:v>
                </c:pt>
                <c:pt idx="166">
                  <c:v>142</c:v>
                </c:pt>
                <c:pt idx="167">
                  <c:v>142</c:v>
                </c:pt>
                <c:pt idx="168">
                  <c:v>142</c:v>
                </c:pt>
                <c:pt idx="169">
                  <c:v>142</c:v>
                </c:pt>
                <c:pt idx="170">
                  <c:v>142</c:v>
                </c:pt>
                <c:pt idx="171">
                  <c:v>142</c:v>
                </c:pt>
                <c:pt idx="172">
                  <c:v>142</c:v>
                </c:pt>
                <c:pt idx="173">
                  <c:v>142</c:v>
                </c:pt>
                <c:pt idx="174">
                  <c:v>142</c:v>
                </c:pt>
                <c:pt idx="175">
                  <c:v>142</c:v>
                </c:pt>
                <c:pt idx="176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0B-4822-9B97-742990A1CF01}"/>
            </c:ext>
          </c:extLst>
        </c:ser>
        <c:ser>
          <c:idx val="7"/>
          <c:order val="4"/>
          <c:tx>
            <c:v>80%</c:v>
          </c:tx>
          <c:spPr>
            <a:ln w="12700">
              <a:solidFill>
                <a:srgbClr val="00FFFF"/>
              </a:solidFill>
            </a:ln>
          </c:spPr>
          <c:marker>
            <c:symbol val="none"/>
          </c:marker>
          <c:cat>
            <c:numRef>
              <c:f>OwyheeCanyonlands!$A$3:$A$179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OwyheeCanyonlands!$F$3:$F$179</c:f>
              <c:numCache>
                <c:formatCode>General</c:formatCode>
                <c:ptCount val="177"/>
                <c:pt idx="0">
                  <c:v>152</c:v>
                </c:pt>
                <c:pt idx="1">
                  <c:v>152</c:v>
                </c:pt>
                <c:pt idx="2">
                  <c:v>152</c:v>
                </c:pt>
                <c:pt idx="3">
                  <c:v>152</c:v>
                </c:pt>
                <c:pt idx="4">
                  <c:v>152</c:v>
                </c:pt>
                <c:pt idx="5">
                  <c:v>152</c:v>
                </c:pt>
                <c:pt idx="6">
                  <c:v>152</c:v>
                </c:pt>
                <c:pt idx="7">
                  <c:v>152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152</c:v>
                </c:pt>
                <c:pt idx="12">
                  <c:v>152</c:v>
                </c:pt>
                <c:pt idx="13">
                  <c:v>152</c:v>
                </c:pt>
                <c:pt idx="14">
                  <c:v>152</c:v>
                </c:pt>
                <c:pt idx="15">
                  <c:v>152</c:v>
                </c:pt>
                <c:pt idx="16">
                  <c:v>152</c:v>
                </c:pt>
                <c:pt idx="17">
                  <c:v>152</c:v>
                </c:pt>
                <c:pt idx="18">
                  <c:v>152</c:v>
                </c:pt>
                <c:pt idx="19">
                  <c:v>152</c:v>
                </c:pt>
                <c:pt idx="20">
                  <c:v>152</c:v>
                </c:pt>
                <c:pt idx="21">
                  <c:v>152</c:v>
                </c:pt>
                <c:pt idx="22">
                  <c:v>152</c:v>
                </c:pt>
                <c:pt idx="23">
                  <c:v>152</c:v>
                </c:pt>
                <c:pt idx="24">
                  <c:v>152</c:v>
                </c:pt>
                <c:pt idx="25">
                  <c:v>152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152</c:v>
                </c:pt>
                <c:pt idx="30">
                  <c:v>152</c:v>
                </c:pt>
                <c:pt idx="31">
                  <c:v>152</c:v>
                </c:pt>
                <c:pt idx="32">
                  <c:v>152</c:v>
                </c:pt>
                <c:pt idx="33">
                  <c:v>152</c:v>
                </c:pt>
                <c:pt idx="34">
                  <c:v>152</c:v>
                </c:pt>
                <c:pt idx="35">
                  <c:v>152</c:v>
                </c:pt>
                <c:pt idx="36">
                  <c:v>152</c:v>
                </c:pt>
                <c:pt idx="37">
                  <c:v>152</c:v>
                </c:pt>
                <c:pt idx="38">
                  <c:v>152</c:v>
                </c:pt>
                <c:pt idx="39">
                  <c:v>152</c:v>
                </c:pt>
                <c:pt idx="40">
                  <c:v>152</c:v>
                </c:pt>
                <c:pt idx="41">
                  <c:v>152</c:v>
                </c:pt>
                <c:pt idx="42">
                  <c:v>152</c:v>
                </c:pt>
                <c:pt idx="43">
                  <c:v>152</c:v>
                </c:pt>
                <c:pt idx="44">
                  <c:v>152</c:v>
                </c:pt>
                <c:pt idx="45">
                  <c:v>152</c:v>
                </c:pt>
                <c:pt idx="46">
                  <c:v>152</c:v>
                </c:pt>
                <c:pt idx="47">
                  <c:v>152</c:v>
                </c:pt>
                <c:pt idx="48">
                  <c:v>152</c:v>
                </c:pt>
                <c:pt idx="49">
                  <c:v>152</c:v>
                </c:pt>
                <c:pt idx="50">
                  <c:v>152</c:v>
                </c:pt>
                <c:pt idx="51">
                  <c:v>152</c:v>
                </c:pt>
                <c:pt idx="52">
                  <c:v>152</c:v>
                </c:pt>
                <c:pt idx="53">
                  <c:v>152</c:v>
                </c:pt>
                <c:pt idx="54">
                  <c:v>152</c:v>
                </c:pt>
                <c:pt idx="55">
                  <c:v>152</c:v>
                </c:pt>
                <c:pt idx="56">
                  <c:v>152</c:v>
                </c:pt>
                <c:pt idx="57">
                  <c:v>152</c:v>
                </c:pt>
                <c:pt idx="58">
                  <c:v>152</c:v>
                </c:pt>
                <c:pt idx="59">
                  <c:v>152</c:v>
                </c:pt>
                <c:pt idx="60">
                  <c:v>152</c:v>
                </c:pt>
                <c:pt idx="61">
                  <c:v>152</c:v>
                </c:pt>
                <c:pt idx="62">
                  <c:v>152</c:v>
                </c:pt>
                <c:pt idx="63">
                  <c:v>152</c:v>
                </c:pt>
                <c:pt idx="64">
                  <c:v>152</c:v>
                </c:pt>
                <c:pt idx="65">
                  <c:v>152</c:v>
                </c:pt>
                <c:pt idx="66">
                  <c:v>152</c:v>
                </c:pt>
                <c:pt idx="67">
                  <c:v>152</c:v>
                </c:pt>
                <c:pt idx="68">
                  <c:v>152</c:v>
                </c:pt>
                <c:pt idx="69">
                  <c:v>152</c:v>
                </c:pt>
                <c:pt idx="70">
                  <c:v>152</c:v>
                </c:pt>
                <c:pt idx="71">
                  <c:v>152</c:v>
                </c:pt>
                <c:pt idx="72">
                  <c:v>152</c:v>
                </c:pt>
                <c:pt idx="73">
                  <c:v>152</c:v>
                </c:pt>
                <c:pt idx="74">
                  <c:v>152</c:v>
                </c:pt>
                <c:pt idx="75">
                  <c:v>152</c:v>
                </c:pt>
                <c:pt idx="76">
                  <c:v>152</c:v>
                </c:pt>
                <c:pt idx="77">
                  <c:v>152</c:v>
                </c:pt>
                <c:pt idx="78">
                  <c:v>152</c:v>
                </c:pt>
                <c:pt idx="79">
                  <c:v>152</c:v>
                </c:pt>
                <c:pt idx="80">
                  <c:v>152</c:v>
                </c:pt>
                <c:pt idx="81">
                  <c:v>152</c:v>
                </c:pt>
                <c:pt idx="82">
                  <c:v>152</c:v>
                </c:pt>
                <c:pt idx="83">
                  <c:v>152</c:v>
                </c:pt>
                <c:pt idx="84">
                  <c:v>152</c:v>
                </c:pt>
                <c:pt idx="85">
                  <c:v>152</c:v>
                </c:pt>
                <c:pt idx="86">
                  <c:v>152</c:v>
                </c:pt>
                <c:pt idx="87">
                  <c:v>152</c:v>
                </c:pt>
                <c:pt idx="88">
                  <c:v>152</c:v>
                </c:pt>
                <c:pt idx="89">
                  <c:v>152</c:v>
                </c:pt>
                <c:pt idx="90">
                  <c:v>152</c:v>
                </c:pt>
                <c:pt idx="91">
                  <c:v>152</c:v>
                </c:pt>
                <c:pt idx="92">
                  <c:v>152</c:v>
                </c:pt>
                <c:pt idx="93">
                  <c:v>152</c:v>
                </c:pt>
                <c:pt idx="94">
                  <c:v>152</c:v>
                </c:pt>
                <c:pt idx="95">
                  <c:v>152</c:v>
                </c:pt>
                <c:pt idx="96">
                  <c:v>152</c:v>
                </c:pt>
                <c:pt idx="97">
                  <c:v>152</c:v>
                </c:pt>
                <c:pt idx="98">
                  <c:v>152</c:v>
                </c:pt>
                <c:pt idx="99">
                  <c:v>152</c:v>
                </c:pt>
                <c:pt idx="100">
                  <c:v>152</c:v>
                </c:pt>
                <c:pt idx="101">
                  <c:v>152</c:v>
                </c:pt>
                <c:pt idx="102">
                  <c:v>152</c:v>
                </c:pt>
                <c:pt idx="103">
                  <c:v>152</c:v>
                </c:pt>
                <c:pt idx="104">
                  <c:v>152</c:v>
                </c:pt>
                <c:pt idx="105">
                  <c:v>152</c:v>
                </c:pt>
                <c:pt idx="106">
                  <c:v>152</c:v>
                </c:pt>
                <c:pt idx="107">
                  <c:v>152</c:v>
                </c:pt>
                <c:pt idx="108">
                  <c:v>152</c:v>
                </c:pt>
                <c:pt idx="109">
                  <c:v>152</c:v>
                </c:pt>
                <c:pt idx="110">
                  <c:v>152</c:v>
                </c:pt>
                <c:pt idx="111">
                  <c:v>152</c:v>
                </c:pt>
                <c:pt idx="112">
                  <c:v>152</c:v>
                </c:pt>
                <c:pt idx="113">
                  <c:v>152</c:v>
                </c:pt>
                <c:pt idx="114">
                  <c:v>152</c:v>
                </c:pt>
                <c:pt idx="115">
                  <c:v>152</c:v>
                </c:pt>
                <c:pt idx="116">
                  <c:v>152</c:v>
                </c:pt>
                <c:pt idx="117">
                  <c:v>152</c:v>
                </c:pt>
                <c:pt idx="118">
                  <c:v>152</c:v>
                </c:pt>
                <c:pt idx="119">
                  <c:v>152</c:v>
                </c:pt>
                <c:pt idx="120">
                  <c:v>152</c:v>
                </c:pt>
                <c:pt idx="121">
                  <c:v>152</c:v>
                </c:pt>
                <c:pt idx="122">
                  <c:v>152</c:v>
                </c:pt>
                <c:pt idx="123">
                  <c:v>152</c:v>
                </c:pt>
                <c:pt idx="124">
                  <c:v>152</c:v>
                </c:pt>
                <c:pt idx="125">
                  <c:v>152</c:v>
                </c:pt>
                <c:pt idx="126">
                  <c:v>152</c:v>
                </c:pt>
                <c:pt idx="127">
                  <c:v>152</c:v>
                </c:pt>
                <c:pt idx="128">
                  <c:v>152</c:v>
                </c:pt>
                <c:pt idx="129">
                  <c:v>152</c:v>
                </c:pt>
                <c:pt idx="130">
                  <c:v>152</c:v>
                </c:pt>
                <c:pt idx="131">
                  <c:v>152</c:v>
                </c:pt>
                <c:pt idx="132">
                  <c:v>152</c:v>
                </c:pt>
                <c:pt idx="133">
                  <c:v>152</c:v>
                </c:pt>
                <c:pt idx="134">
                  <c:v>152</c:v>
                </c:pt>
                <c:pt idx="135">
                  <c:v>152</c:v>
                </c:pt>
                <c:pt idx="136">
                  <c:v>152</c:v>
                </c:pt>
                <c:pt idx="137">
                  <c:v>152</c:v>
                </c:pt>
                <c:pt idx="138">
                  <c:v>152</c:v>
                </c:pt>
                <c:pt idx="139">
                  <c:v>152</c:v>
                </c:pt>
                <c:pt idx="140">
                  <c:v>152</c:v>
                </c:pt>
                <c:pt idx="141">
                  <c:v>152</c:v>
                </c:pt>
                <c:pt idx="142">
                  <c:v>152</c:v>
                </c:pt>
                <c:pt idx="143">
                  <c:v>152</c:v>
                </c:pt>
                <c:pt idx="144">
                  <c:v>152</c:v>
                </c:pt>
                <c:pt idx="145">
                  <c:v>152</c:v>
                </c:pt>
                <c:pt idx="146">
                  <c:v>152</c:v>
                </c:pt>
                <c:pt idx="147">
                  <c:v>152</c:v>
                </c:pt>
                <c:pt idx="148">
                  <c:v>152</c:v>
                </c:pt>
                <c:pt idx="149">
                  <c:v>152</c:v>
                </c:pt>
                <c:pt idx="150">
                  <c:v>152</c:v>
                </c:pt>
                <c:pt idx="151">
                  <c:v>152</c:v>
                </c:pt>
                <c:pt idx="152">
                  <c:v>152</c:v>
                </c:pt>
                <c:pt idx="153">
                  <c:v>152</c:v>
                </c:pt>
                <c:pt idx="154">
                  <c:v>152</c:v>
                </c:pt>
                <c:pt idx="155">
                  <c:v>152</c:v>
                </c:pt>
                <c:pt idx="156">
                  <c:v>152</c:v>
                </c:pt>
                <c:pt idx="157">
                  <c:v>152</c:v>
                </c:pt>
                <c:pt idx="158">
                  <c:v>152</c:v>
                </c:pt>
                <c:pt idx="159">
                  <c:v>152</c:v>
                </c:pt>
                <c:pt idx="160">
                  <c:v>152</c:v>
                </c:pt>
                <c:pt idx="161">
                  <c:v>152</c:v>
                </c:pt>
                <c:pt idx="162">
                  <c:v>152</c:v>
                </c:pt>
                <c:pt idx="163">
                  <c:v>152</c:v>
                </c:pt>
                <c:pt idx="164">
                  <c:v>152</c:v>
                </c:pt>
                <c:pt idx="165">
                  <c:v>152</c:v>
                </c:pt>
                <c:pt idx="166">
                  <c:v>152</c:v>
                </c:pt>
                <c:pt idx="167">
                  <c:v>152</c:v>
                </c:pt>
                <c:pt idx="168">
                  <c:v>152</c:v>
                </c:pt>
                <c:pt idx="169">
                  <c:v>152</c:v>
                </c:pt>
                <c:pt idx="170">
                  <c:v>152</c:v>
                </c:pt>
                <c:pt idx="171">
                  <c:v>152</c:v>
                </c:pt>
                <c:pt idx="172">
                  <c:v>152</c:v>
                </c:pt>
                <c:pt idx="173">
                  <c:v>152</c:v>
                </c:pt>
                <c:pt idx="174">
                  <c:v>152</c:v>
                </c:pt>
                <c:pt idx="175">
                  <c:v>152</c:v>
                </c:pt>
                <c:pt idx="176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7E-4BA8-97C2-ED235D702CDC}"/>
            </c:ext>
          </c:extLst>
        </c:ser>
        <c:ser>
          <c:idx val="3"/>
          <c:order val="5"/>
          <c:tx>
            <c:v>95%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OwyheeCanyonlands!$A$3:$A$179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OwyheeCanyonlands!$G$3:$G$179</c:f>
              <c:numCache>
                <c:formatCode>General</c:formatCode>
                <c:ptCount val="177"/>
                <c:pt idx="0">
                  <c:v>187</c:v>
                </c:pt>
                <c:pt idx="1">
                  <c:v>187</c:v>
                </c:pt>
                <c:pt idx="2">
                  <c:v>187</c:v>
                </c:pt>
                <c:pt idx="3">
                  <c:v>187</c:v>
                </c:pt>
                <c:pt idx="4">
                  <c:v>187</c:v>
                </c:pt>
                <c:pt idx="5">
                  <c:v>187</c:v>
                </c:pt>
                <c:pt idx="6">
                  <c:v>187</c:v>
                </c:pt>
                <c:pt idx="7">
                  <c:v>187</c:v>
                </c:pt>
                <c:pt idx="8">
                  <c:v>187</c:v>
                </c:pt>
                <c:pt idx="9">
                  <c:v>187</c:v>
                </c:pt>
                <c:pt idx="10">
                  <c:v>187</c:v>
                </c:pt>
                <c:pt idx="11">
                  <c:v>187</c:v>
                </c:pt>
                <c:pt idx="12">
                  <c:v>187</c:v>
                </c:pt>
                <c:pt idx="13">
                  <c:v>187</c:v>
                </c:pt>
                <c:pt idx="14">
                  <c:v>187</c:v>
                </c:pt>
                <c:pt idx="15">
                  <c:v>187</c:v>
                </c:pt>
                <c:pt idx="16">
                  <c:v>187</c:v>
                </c:pt>
                <c:pt idx="17">
                  <c:v>187</c:v>
                </c:pt>
                <c:pt idx="18">
                  <c:v>187</c:v>
                </c:pt>
                <c:pt idx="19">
                  <c:v>187</c:v>
                </c:pt>
                <c:pt idx="20">
                  <c:v>187</c:v>
                </c:pt>
                <c:pt idx="21">
                  <c:v>187</c:v>
                </c:pt>
                <c:pt idx="22">
                  <c:v>187</c:v>
                </c:pt>
                <c:pt idx="23">
                  <c:v>187</c:v>
                </c:pt>
                <c:pt idx="24">
                  <c:v>187</c:v>
                </c:pt>
                <c:pt idx="25">
                  <c:v>187</c:v>
                </c:pt>
                <c:pt idx="26">
                  <c:v>187</c:v>
                </c:pt>
                <c:pt idx="27">
                  <c:v>187</c:v>
                </c:pt>
                <c:pt idx="28">
                  <c:v>187</c:v>
                </c:pt>
                <c:pt idx="29">
                  <c:v>187</c:v>
                </c:pt>
                <c:pt idx="30">
                  <c:v>187</c:v>
                </c:pt>
                <c:pt idx="31">
                  <c:v>187</c:v>
                </c:pt>
                <c:pt idx="32">
                  <c:v>187</c:v>
                </c:pt>
                <c:pt idx="33">
                  <c:v>187</c:v>
                </c:pt>
                <c:pt idx="34">
                  <c:v>187</c:v>
                </c:pt>
                <c:pt idx="35">
                  <c:v>187</c:v>
                </c:pt>
                <c:pt idx="36">
                  <c:v>187</c:v>
                </c:pt>
                <c:pt idx="37">
                  <c:v>187</c:v>
                </c:pt>
                <c:pt idx="38">
                  <c:v>187</c:v>
                </c:pt>
                <c:pt idx="39">
                  <c:v>187</c:v>
                </c:pt>
                <c:pt idx="40">
                  <c:v>187</c:v>
                </c:pt>
                <c:pt idx="41">
                  <c:v>187</c:v>
                </c:pt>
                <c:pt idx="42">
                  <c:v>187</c:v>
                </c:pt>
                <c:pt idx="43">
                  <c:v>187</c:v>
                </c:pt>
                <c:pt idx="44">
                  <c:v>187</c:v>
                </c:pt>
                <c:pt idx="45">
                  <c:v>187</c:v>
                </c:pt>
                <c:pt idx="46">
                  <c:v>187</c:v>
                </c:pt>
                <c:pt idx="47">
                  <c:v>187</c:v>
                </c:pt>
                <c:pt idx="48">
                  <c:v>187</c:v>
                </c:pt>
                <c:pt idx="49">
                  <c:v>187</c:v>
                </c:pt>
                <c:pt idx="50">
                  <c:v>187</c:v>
                </c:pt>
                <c:pt idx="51">
                  <c:v>187</c:v>
                </c:pt>
                <c:pt idx="52">
                  <c:v>187</c:v>
                </c:pt>
                <c:pt idx="53">
                  <c:v>187</c:v>
                </c:pt>
                <c:pt idx="54">
                  <c:v>187</c:v>
                </c:pt>
                <c:pt idx="55">
                  <c:v>187</c:v>
                </c:pt>
                <c:pt idx="56">
                  <c:v>187</c:v>
                </c:pt>
                <c:pt idx="57">
                  <c:v>187</c:v>
                </c:pt>
                <c:pt idx="58">
                  <c:v>187</c:v>
                </c:pt>
                <c:pt idx="59">
                  <c:v>187</c:v>
                </c:pt>
                <c:pt idx="60">
                  <c:v>187</c:v>
                </c:pt>
                <c:pt idx="61">
                  <c:v>187</c:v>
                </c:pt>
                <c:pt idx="62">
                  <c:v>187</c:v>
                </c:pt>
                <c:pt idx="63">
                  <c:v>187</c:v>
                </c:pt>
                <c:pt idx="64">
                  <c:v>187</c:v>
                </c:pt>
                <c:pt idx="65">
                  <c:v>187</c:v>
                </c:pt>
                <c:pt idx="66">
                  <c:v>187</c:v>
                </c:pt>
                <c:pt idx="67">
                  <c:v>187</c:v>
                </c:pt>
                <c:pt idx="68">
                  <c:v>187</c:v>
                </c:pt>
                <c:pt idx="69">
                  <c:v>187</c:v>
                </c:pt>
                <c:pt idx="70">
                  <c:v>187</c:v>
                </c:pt>
                <c:pt idx="71">
                  <c:v>187</c:v>
                </c:pt>
                <c:pt idx="72">
                  <c:v>187</c:v>
                </c:pt>
                <c:pt idx="73">
                  <c:v>187</c:v>
                </c:pt>
                <c:pt idx="74">
                  <c:v>187</c:v>
                </c:pt>
                <c:pt idx="75">
                  <c:v>187</c:v>
                </c:pt>
                <c:pt idx="76">
                  <c:v>187</c:v>
                </c:pt>
                <c:pt idx="77">
                  <c:v>187</c:v>
                </c:pt>
                <c:pt idx="78">
                  <c:v>187</c:v>
                </c:pt>
                <c:pt idx="79">
                  <c:v>187</c:v>
                </c:pt>
                <c:pt idx="80">
                  <c:v>187</c:v>
                </c:pt>
                <c:pt idx="81">
                  <c:v>187</c:v>
                </c:pt>
                <c:pt idx="82">
                  <c:v>187</c:v>
                </c:pt>
                <c:pt idx="83">
                  <c:v>187</c:v>
                </c:pt>
                <c:pt idx="84">
                  <c:v>187</c:v>
                </c:pt>
                <c:pt idx="85">
                  <c:v>187</c:v>
                </c:pt>
                <c:pt idx="86">
                  <c:v>187</c:v>
                </c:pt>
                <c:pt idx="87">
                  <c:v>187</c:v>
                </c:pt>
                <c:pt idx="88">
                  <c:v>187</c:v>
                </c:pt>
                <c:pt idx="89">
                  <c:v>187</c:v>
                </c:pt>
                <c:pt idx="90">
                  <c:v>187</c:v>
                </c:pt>
                <c:pt idx="91">
                  <c:v>187</c:v>
                </c:pt>
                <c:pt idx="92">
                  <c:v>187</c:v>
                </c:pt>
                <c:pt idx="93">
                  <c:v>187</c:v>
                </c:pt>
                <c:pt idx="94">
                  <c:v>187</c:v>
                </c:pt>
                <c:pt idx="95">
                  <c:v>187</c:v>
                </c:pt>
                <c:pt idx="96">
                  <c:v>187</c:v>
                </c:pt>
                <c:pt idx="97">
                  <c:v>187</c:v>
                </c:pt>
                <c:pt idx="98">
                  <c:v>187</c:v>
                </c:pt>
                <c:pt idx="99">
                  <c:v>187</c:v>
                </c:pt>
                <c:pt idx="100">
                  <c:v>187</c:v>
                </c:pt>
                <c:pt idx="101">
                  <c:v>187</c:v>
                </c:pt>
                <c:pt idx="102">
                  <c:v>187</c:v>
                </c:pt>
                <c:pt idx="103">
                  <c:v>187</c:v>
                </c:pt>
                <c:pt idx="104">
                  <c:v>187</c:v>
                </c:pt>
                <c:pt idx="105">
                  <c:v>187</c:v>
                </c:pt>
                <c:pt idx="106">
                  <c:v>187</c:v>
                </c:pt>
                <c:pt idx="107">
                  <c:v>187</c:v>
                </c:pt>
                <c:pt idx="108">
                  <c:v>187</c:v>
                </c:pt>
                <c:pt idx="109">
                  <c:v>187</c:v>
                </c:pt>
                <c:pt idx="110">
                  <c:v>187</c:v>
                </c:pt>
                <c:pt idx="111">
                  <c:v>187</c:v>
                </c:pt>
                <c:pt idx="112">
                  <c:v>187</c:v>
                </c:pt>
                <c:pt idx="113">
                  <c:v>187</c:v>
                </c:pt>
                <c:pt idx="114">
                  <c:v>187</c:v>
                </c:pt>
                <c:pt idx="115">
                  <c:v>187</c:v>
                </c:pt>
                <c:pt idx="116">
                  <c:v>187</c:v>
                </c:pt>
                <c:pt idx="117">
                  <c:v>187</c:v>
                </c:pt>
                <c:pt idx="118">
                  <c:v>187</c:v>
                </c:pt>
                <c:pt idx="119">
                  <c:v>187</c:v>
                </c:pt>
                <c:pt idx="120">
                  <c:v>187</c:v>
                </c:pt>
                <c:pt idx="121">
                  <c:v>187</c:v>
                </c:pt>
                <c:pt idx="122">
                  <c:v>187</c:v>
                </c:pt>
                <c:pt idx="123">
                  <c:v>187</c:v>
                </c:pt>
                <c:pt idx="124">
                  <c:v>187</c:v>
                </c:pt>
                <c:pt idx="125">
                  <c:v>187</c:v>
                </c:pt>
                <c:pt idx="126">
                  <c:v>187</c:v>
                </c:pt>
                <c:pt idx="127">
                  <c:v>187</c:v>
                </c:pt>
                <c:pt idx="128">
                  <c:v>187</c:v>
                </c:pt>
                <c:pt idx="129">
                  <c:v>187</c:v>
                </c:pt>
                <c:pt idx="130">
                  <c:v>187</c:v>
                </c:pt>
                <c:pt idx="131">
                  <c:v>187</c:v>
                </c:pt>
                <c:pt idx="132">
                  <c:v>187</c:v>
                </c:pt>
                <c:pt idx="133">
                  <c:v>187</c:v>
                </c:pt>
                <c:pt idx="134">
                  <c:v>187</c:v>
                </c:pt>
                <c:pt idx="135">
                  <c:v>187</c:v>
                </c:pt>
                <c:pt idx="136">
                  <c:v>187</c:v>
                </c:pt>
                <c:pt idx="137">
                  <c:v>187</c:v>
                </c:pt>
                <c:pt idx="138">
                  <c:v>187</c:v>
                </c:pt>
                <c:pt idx="139">
                  <c:v>187</c:v>
                </c:pt>
                <c:pt idx="140">
                  <c:v>187</c:v>
                </c:pt>
                <c:pt idx="141">
                  <c:v>187</c:v>
                </c:pt>
                <c:pt idx="142">
                  <c:v>187</c:v>
                </c:pt>
                <c:pt idx="143">
                  <c:v>187</c:v>
                </c:pt>
                <c:pt idx="144">
                  <c:v>187</c:v>
                </c:pt>
                <c:pt idx="145">
                  <c:v>187</c:v>
                </c:pt>
                <c:pt idx="146">
                  <c:v>187</c:v>
                </c:pt>
                <c:pt idx="147">
                  <c:v>187</c:v>
                </c:pt>
                <c:pt idx="148">
                  <c:v>187</c:v>
                </c:pt>
                <c:pt idx="149">
                  <c:v>187</c:v>
                </c:pt>
                <c:pt idx="150">
                  <c:v>187</c:v>
                </c:pt>
                <c:pt idx="151">
                  <c:v>187</c:v>
                </c:pt>
                <c:pt idx="152">
                  <c:v>187</c:v>
                </c:pt>
                <c:pt idx="153">
                  <c:v>187</c:v>
                </c:pt>
                <c:pt idx="154">
                  <c:v>187</c:v>
                </c:pt>
                <c:pt idx="155">
                  <c:v>187</c:v>
                </c:pt>
                <c:pt idx="156">
                  <c:v>187</c:v>
                </c:pt>
                <c:pt idx="157">
                  <c:v>187</c:v>
                </c:pt>
                <c:pt idx="158">
                  <c:v>187</c:v>
                </c:pt>
                <c:pt idx="159">
                  <c:v>187</c:v>
                </c:pt>
                <c:pt idx="160">
                  <c:v>187</c:v>
                </c:pt>
                <c:pt idx="161">
                  <c:v>187</c:v>
                </c:pt>
                <c:pt idx="162">
                  <c:v>187</c:v>
                </c:pt>
                <c:pt idx="163">
                  <c:v>187</c:v>
                </c:pt>
                <c:pt idx="164">
                  <c:v>187</c:v>
                </c:pt>
                <c:pt idx="165">
                  <c:v>187</c:v>
                </c:pt>
                <c:pt idx="166">
                  <c:v>187</c:v>
                </c:pt>
                <c:pt idx="167">
                  <c:v>187</c:v>
                </c:pt>
                <c:pt idx="168">
                  <c:v>187</c:v>
                </c:pt>
                <c:pt idx="169">
                  <c:v>187</c:v>
                </c:pt>
                <c:pt idx="170">
                  <c:v>187</c:v>
                </c:pt>
                <c:pt idx="171">
                  <c:v>187</c:v>
                </c:pt>
                <c:pt idx="172">
                  <c:v>187</c:v>
                </c:pt>
                <c:pt idx="173">
                  <c:v>187</c:v>
                </c:pt>
                <c:pt idx="174">
                  <c:v>187</c:v>
                </c:pt>
                <c:pt idx="175">
                  <c:v>187</c:v>
                </c:pt>
                <c:pt idx="176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0B-4822-9B97-742990A1CF01}"/>
            </c:ext>
          </c:extLst>
        </c:ser>
        <c:ser>
          <c:idx val="4"/>
          <c:order val="6"/>
          <c:tx>
            <c:strRef>
              <c:f>OwyheeCanyonlands!$H$2</c:f>
              <c:strCache>
                <c:ptCount val="1"/>
                <c:pt idx="0">
                  <c:v>2025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OwyheeCanyonlands!$A$3:$A$179</c:f>
              <c:numCache>
                <c:formatCode>d\-mmm</c:formatCode>
                <c:ptCount val="177"/>
                <c:pt idx="0">
                  <c:v>45787</c:v>
                </c:pt>
                <c:pt idx="1">
                  <c:v>45788</c:v>
                </c:pt>
                <c:pt idx="2">
                  <c:v>45789</c:v>
                </c:pt>
                <c:pt idx="3">
                  <c:v>45790</c:v>
                </c:pt>
                <c:pt idx="4">
                  <c:v>45791</c:v>
                </c:pt>
                <c:pt idx="5">
                  <c:v>45792</c:v>
                </c:pt>
                <c:pt idx="6">
                  <c:v>45793</c:v>
                </c:pt>
                <c:pt idx="7">
                  <c:v>45794</c:v>
                </c:pt>
                <c:pt idx="8">
                  <c:v>45795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45801</c:v>
                </c:pt>
                <c:pt idx="15">
                  <c:v>45802</c:v>
                </c:pt>
                <c:pt idx="16">
                  <c:v>45803</c:v>
                </c:pt>
                <c:pt idx="17">
                  <c:v>45804</c:v>
                </c:pt>
                <c:pt idx="18">
                  <c:v>45805</c:v>
                </c:pt>
                <c:pt idx="19">
                  <c:v>45806</c:v>
                </c:pt>
                <c:pt idx="20">
                  <c:v>45807</c:v>
                </c:pt>
                <c:pt idx="21">
                  <c:v>45808</c:v>
                </c:pt>
                <c:pt idx="22">
                  <c:v>45809</c:v>
                </c:pt>
                <c:pt idx="23">
                  <c:v>45810</c:v>
                </c:pt>
                <c:pt idx="24">
                  <c:v>45811</c:v>
                </c:pt>
                <c:pt idx="25">
                  <c:v>45812</c:v>
                </c:pt>
                <c:pt idx="26">
                  <c:v>45813</c:v>
                </c:pt>
                <c:pt idx="27">
                  <c:v>45814</c:v>
                </c:pt>
                <c:pt idx="28">
                  <c:v>45815</c:v>
                </c:pt>
                <c:pt idx="29">
                  <c:v>45816</c:v>
                </c:pt>
                <c:pt idx="30">
                  <c:v>45817</c:v>
                </c:pt>
                <c:pt idx="31">
                  <c:v>45818</c:v>
                </c:pt>
                <c:pt idx="32">
                  <c:v>45819</c:v>
                </c:pt>
                <c:pt idx="33">
                  <c:v>45820</c:v>
                </c:pt>
                <c:pt idx="34">
                  <c:v>45821</c:v>
                </c:pt>
                <c:pt idx="35">
                  <c:v>45822</c:v>
                </c:pt>
                <c:pt idx="36">
                  <c:v>45823</c:v>
                </c:pt>
                <c:pt idx="37">
                  <c:v>45824</c:v>
                </c:pt>
                <c:pt idx="38">
                  <c:v>45825</c:v>
                </c:pt>
                <c:pt idx="39">
                  <c:v>45826</c:v>
                </c:pt>
                <c:pt idx="40">
                  <c:v>45827</c:v>
                </c:pt>
                <c:pt idx="41">
                  <c:v>45828</c:v>
                </c:pt>
                <c:pt idx="42">
                  <c:v>45829</c:v>
                </c:pt>
                <c:pt idx="43">
                  <c:v>45830</c:v>
                </c:pt>
                <c:pt idx="44">
                  <c:v>45831</c:v>
                </c:pt>
                <c:pt idx="45">
                  <c:v>45832</c:v>
                </c:pt>
                <c:pt idx="46">
                  <c:v>45833</c:v>
                </c:pt>
                <c:pt idx="47">
                  <c:v>45834</c:v>
                </c:pt>
                <c:pt idx="48">
                  <c:v>45835</c:v>
                </c:pt>
                <c:pt idx="49">
                  <c:v>45836</c:v>
                </c:pt>
                <c:pt idx="50">
                  <c:v>45837</c:v>
                </c:pt>
                <c:pt idx="51">
                  <c:v>45838</c:v>
                </c:pt>
                <c:pt idx="52">
                  <c:v>45839</c:v>
                </c:pt>
                <c:pt idx="53">
                  <c:v>45840</c:v>
                </c:pt>
                <c:pt idx="54">
                  <c:v>45841</c:v>
                </c:pt>
                <c:pt idx="55">
                  <c:v>45842</c:v>
                </c:pt>
                <c:pt idx="56">
                  <c:v>45843</c:v>
                </c:pt>
                <c:pt idx="57">
                  <c:v>45844</c:v>
                </c:pt>
                <c:pt idx="58">
                  <c:v>45845</c:v>
                </c:pt>
                <c:pt idx="59">
                  <c:v>45846</c:v>
                </c:pt>
                <c:pt idx="60">
                  <c:v>45847</c:v>
                </c:pt>
                <c:pt idx="61">
                  <c:v>45848</c:v>
                </c:pt>
                <c:pt idx="62">
                  <c:v>45849</c:v>
                </c:pt>
                <c:pt idx="63">
                  <c:v>45850</c:v>
                </c:pt>
                <c:pt idx="64">
                  <c:v>45851</c:v>
                </c:pt>
                <c:pt idx="65">
                  <c:v>45852</c:v>
                </c:pt>
                <c:pt idx="66">
                  <c:v>45853</c:v>
                </c:pt>
                <c:pt idx="67">
                  <c:v>45854</c:v>
                </c:pt>
                <c:pt idx="68">
                  <c:v>45855</c:v>
                </c:pt>
                <c:pt idx="69">
                  <c:v>45856</c:v>
                </c:pt>
                <c:pt idx="70">
                  <c:v>45857</c:v>
                </c:pt>
                <c:pt idx="71">
                  <c:v>45858</c:v>
                </c:pt>
                <c:pt idx="72">
                  <c:v>45859</c:v>
                </c:pt>
                <c:pt idx="73">
                  <c:v>45860</c:v>
                </c:pt>
                <c:pt idx="74">
                  <c:v>45861</c:v>
                </c:pt>
                <c:pt idx="75">
                  <c:v>45862</c:v>
                </c:pt>
                <c:pt idx="76">
                  <c:v>45863</c:v>
                </c:pt>
                <c:pt idx="77">
                  <c:v>45864</c:v>
                </c:pt>
                <c:pt idx="78">
                  <c:v>45865</c:v>
                </c:pt>
                <c:pt idx="79">
                  <c:v>45866</c:v>
                </c:pt>
                <c:pt idx="80">
                  <c:v>45867</c:v>
                </c:pt>
                <c:pt idx="81">
                  <c:v>45868</c:v>
                </c:pt>
                <c:pt idx="82">
                  <c:v>45869</c:v>
                </c:pt>
                <c:pt idx="83">
                  <c:v>45870</c:v>
                </c:pt>
                <c:pt idx="84">
                  <c:v>45871</c:v>
                </c:pt>
                <c:pt idx="85">
                  <c:v>45872</c:v>
                </c:pt>
                <c:pt idx="86">
                  <c:v>45873</c:v>
                </c:pt>
                <c:pt idx="87">
                  <c:v>45874</c:v>
                </c:pt>
                <c:pt idx="88">
                  <c:v>45875</c:v>
                </c:pt>
                <c:pt idx="89">
                  <c:v>45876</c:v>
                </c:pt>
                <c:pt idx="90">
                  <c:v>45877</c:v>
                </c:pt>
                <c:pt idx="91">
                  <c:v>45878</c:v>
                </c:pt>
                <c:pt idx="92">
                  <c:v>45879</c:v>
                </c:pt>
                <c:pt idx="93">
                  <c:v>45880</c:v>
                </c:pt>
                <c:pt idx="94">
                  <c:v>45881</c:v>
                </c:pt>
                <c:pt idx="95">
                  <c:v>45882</c:v>
                </c:pt>
                <c:pt idx="96">
                  <c:v>45883</c:v>
                </c:pt>
                <c:pt idx="97">
                  <c:v>45884</c:v>
                </c:pt>
                <c:pt idx="98">
                  <c:v>45885</c:v>
                </c:pt>
                <c:pt idx="99">
                  <c:v>45886</c:v>
                </c:pt>
                <c:pt idx="100">
                  <c:v>45887</c:v>
                </c:pt>
                <c:pt idx="101">
                  <c:v>45888</c:v>
                </c:pt>
                <c:pt idx="102">
                  <c:v>45889</c:v>
                </c:pt>
                <c:pt idx="103">
                  <c:v>45890</c:v>
                </c:pt>
                <c:pt idx="104">
                  <c:v>45891</c:v>
                </c:pt>
                <c:pt idx="105">
                  <c:v>45892</c:v>
                </c:pt>
                <c:pt idx="106">
                  <c:v>45893</c:v>
                </c:pt>
                <c:pt idx="107">
                  <c:v>45894</c:v>
                </c:pt>
                <c:pt idx="108">
                  <c:v>45895</c:v>
                </c:pt>
                <c:pt idx="109">
                  <c:v>45896</c:v>
                </c:pt>
                <c:pt idx="110">
                  <c:v>45897</c:v>
                </c:pt>
                <c:pt idx="111">
                  <c:v>45898</c:v>
                </c:pt>
                <c:pt idx="112">
                  <c:v>45899</c:v>
                </c:pt>
                <c:pt idx="113">
                  <c:v>45900</c:v>
                </c:pt>
                <c:pt idx="114">
                  <c:v>45901</c:v>
                </c:pt>
                <c:pt idx="115">
                  <c:v>45902</c:v>
                </c:pt>
                <c:pt idx="116">
                  <c:v>45903</c:v>
                </c:pt>
                <c:pt idx="117">
                  <c:v>45904</c:v>
                </c:pt>
                <c:pt idx="118">
                  <c:v>45905</c:v>
                </c:pt>
                <c:pt idx="119">
                  <c:v>45906</c:v>
                </c:pt>
                <c:pt idx="120">
                  <c:v>45907</c:v>
                </c:pt>
                <c:pt idx="121">
                  <c:v>45908</c:v>
                </c:pt>
                <c:pt idx="122">
                  <c:v>45909</c:v>
                </c:pt>
                <c:pt idx="123">
                  <c:v>45910</c:v>
                </c:pt>
                <c:pt idx="124">
                  <c:v>45911</c:v>
                </c:pt>
                <c:pt idx="125">
                  <c:v>45912</c:v>
                </c:pt>
                <c:pt idx="126">
                  <c:v>45913</c:v>
                </c:pt>
                <c:pt idx="127">
                  <c:v>45914</c:v>
                </c:pt>
                <c:pt idx="128">
                  <c:v>45915</c:v>
                </c:pt>
                <c:pt idx="129">
                  <c:v>45916</c:v>
                </c:pt>
                <c:pt idx="130">
                  <c:v>45917</c:v>
                </c:pt>
                <c:pt idx="131">
                  <c:v>45918</c:v>
                </c:pt>
                <c:pt idx="132">
                  <c:v>45919</c:v>
                </c:pt>
                <c:pt idx="133">
                  <c:v>45920</c:v>
                </c:pt>
                <c:pt idx="134">
                  <c:v>45921</c:v>
                </c:pt>
                <c:pt idx="135">
                  <c:v>45922</c:v>
                </c:pt>
                <c:pt idx="136">
                  <c:v>45923</c:v>
                </c:pt>
                <c:pt idx="137">
                  <c:v>45924</c:v>
                </c:pt>
                <c:pt idx="138">
                  <c:v>45925</c:v>
                </c:pt>
                <c:pt idx="139">
                  <c:v>45926</c:v>
                </c:pt>
                <c:pt idx="140">
                  <c:v>45927</c:v>
                </c:pt>
                <c:pt idx="141">
                  <c:v>45928</c:v>
                </c:pt>
                <c:pt idx="142">
                  <c:v>45929</c:v>
                </c:pt>
                <c:pt idx="143">
                  <c:v>45930</c:v>
                </c:pt>
                <c:pt idx="144">
                  <c:v>45931</c:v>
                </c:pt>
                <c:pt idx="145">
                  <c:v>45932</c:v>
                </c:pt>
                <c:pt idx="146">
                  <c:v>45933</c:v>
                </c:pt>
                <c:pt idx="147">
                  <c:v>45934</c:v>
                </c:pt>
                <c:pt idx="148">
                  <c:v>45935</c:v>
                </c:pt>
                <c:pt idx="149">
                  <c:v>45936</c:v>
                </c:pt>
                <c:pt idx="150">
                  <c:v>45937</c:v>
                </c:pt>
                <c:pt idx="151">
                  <c:v>45938</c:v>
                </c:pt>
                <c:pt idx="152">
                  <c:v>45939</c:v>
                </c:pt>
                <c:pt idx="153">
                  <c:v>45940</c:v>
                </c:pt>
                <c:pt idx="154">
                  <c:v>45941</c:v>
                </c:pt>
                <c:pt idx="155">
                  <c:v>45942</c:v>
                </c:pt>
                <c:pt idx="156">
                  <c:v>45943</c:v>
                </c:pt>
                <c:pt idx="157">
                  <c:v>45944</c:v>
                </c:pt>
                <c:pt idx="158">
                  <c:v>45945</c:v>
                </c:pt>
                <c:pt idx="159">
                  <c:v>45946</c:v>
                </c:pt>
                <c:pt idx="160">
                  <c:v>45947</c:v>
                </c:pt>
                <c:pt idx="161">
                  <c:v>45948</c:v>
                </c:pt>
                <c:pt idx="162">
                  <c:v>45949</c:v>
                </c:pt>
                <c:pt idx="163">
                  <c:v>45950</c:v>
                </c:pt>
                <c:pt idx="164">
                  <c:v>45951</c:v>
                </c:pt>
                <c:pt idx="165">
                  <c:v>45952</c:v>
                </c:pt>
                <c:pt idx="166">
                  <c:v>45953</c:v>
                </c:pt>
                <c:pt idx="167">
                  <c:v>45954</c:v>
                </c:pt>
                <c:pt idx="168">
                  <c:v>45955</c:v>
                </c:pt>
                <c:pt idx="169">
                  <c:v>45956</c:v>
                </c:pt>
                <c:pt idx="170">
                  <c:v>45957</c:v>
                </c:pt>
                <c:pt idx="171">
                  <c:v>45958</c:v>
                </c:pt>
                <c:pt idx="172">
                  <c:v>45959</c:v>
                </c:pt>
                <c:pt idx="173">
                  <c:v>45960</c:v>
                </c:pt>
                <c:pt idx="174">
                  <c:v>45961</c:v>
                </c:pt>
                <c:pt idx="175">
                  <c:v>45962</c:v>
                </c:pt>
                <c:pt idx="176">
                  <c:v>45963</c:v>
                </c:pt>
              </c:numCache>
            </c:numRef>
          </c:cat>
          <c:val>
            <c:numRef>
              <c:f>OwyheeCanyonlands!$H$3:$H$179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0B-4822-9B97-742990A1C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95616"/>
        <c:axId val="44497536"/>
      </c:lineChart>
      <c:dateAx>
        <c:axId val="4449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7536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44497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 Fuel Model 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95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5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9452631578947353"/>
          <c:y val="0.3967301398082213"/>
          <c:w val="0.13181341805958466"/>
          <c:h val="0.224659367778230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30725</xdr:colOff>
      <xdr:row>8</xdr:row>
      <xdr:rowOff>30726</xdr:rowOff>
    </xdr:from>
    <xdr:to>
      <xdr:col>18</xdr:col>
      <xdr:colOff>245806</xdr:colOff>
      <xdr:row>25</xdr:row>
      <xdr:rowOff>7683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6563C4-F6F7-4215-8332-3C2D0E701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23045</xdr:rowOff>
    </xdr:from>
    <xdr:to>
      <xdr:col>23</xdr:col>
      <xdr:colOff>122905</xdr:colOff>
      <xdr:row>24</xdr:row>
      <xdr:rowOff>184355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93AFF0C-E797-422C-96CC-A90E61699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371474</xdr:colOff>
      <xdr:row>1</xdr:row>
      <xdr:rowOff>114300</xdr:rowOff>
    </xdr:from>
    <xdr:to>
      <xdr:col>20</xdr:col>
      <xdr:colOff>209549</xdr:colOff>
      <xdr:row>23</xdr:row>
      <xdr:rowOff>28575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701017E-C01D-4421-B7DF-DC0CB887F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2</xdr:row>
      <xdr:rowOff>0</xdr:rowOff>
    </xdr:from>
    <xdr:to>
      <xdr:col>20</xdr:col>
      <xdr:colOff>114300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0F852E-3C09-48E3-B199-F1CC72EEE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28575</xdr:rowOff>
    </xdr:from>
    <xdr:to>
      <xdr:col>21</xdr:col>
      <xdr:colOff>161924</xdr:colOff>
      <xdr:row>26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655B28-3903-4C1F-8FFF-D3C94A3DC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oise_Mtns_ERC" connectionId="1" xr16:uid="{9B9FF541-80A2-4D18-87F2-D22AB515B92E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nake_Foothills_BI" connectionId="3" xr16:uid="{3536D287-3103-48D3-8227-49237B91B1AC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wyhee_Canyonlands_BI" connectionId="2" xr16:uid="{DB634ADA-BFD8-4DA4-97B4-2832675D2ED1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6"/>
  <sheetViews>
    <sheetView zoomScaleNormal="100" workbookViewId="0">
      <pane ySplit="3" topLeftCell="A4" activePane="bottomLeft" state="frozen"/>
      <selection pane="bottomLeft" activeCell="N56" sqref="N56"/>
    </sheetView>
  </sheetViews>
  <sheetFormatPr defaultColWidth="9.140625" defaultRowHeight="15" x14ac:dyDescent="0.25"/>
  <cols>
    <col min="1" max="1" width="9.140625" style="56"/>
    <col min="2" max="2" width="13.5703125" style="5" customWidth="1"/>
    <col min="3" max="3" width="12" style="5" customWidth="1"/>
    <col min="4" max="5" width="10.7109375" style="5" customWidth="1"/>
    <col min="6" max="6" width="10.7109375" style="25" customWidth="1"/>
    <col min="7" max="7" width="13.42578125" style="5" customWidth="1"/>
    <col min="8" max="8" width="9.140625" style="5"/>
    <col min="9" max="9" width="13.7109375" style="49" bestFit="1" customWidth="1"/>
    <col min="10" max="10" width="13.7109375" style="49" customWidth="1"/>
    <col min="11" max="11" width="5.7109375" style="5" customWidth="1"/>
    <col min="12" max="13" width="11.28515625" style="5" bestFit="1" customWidth="1"/>
    <col min="14" max="14" width="12" style="5" customWidth="1"/>
    <col min="15" max="16384" width="9.140625" style="5"/>
  </cols>
  <sheetData>
    <row r="1" spans="1:20" x14ac:dyDescent="0.25">
      <c r="A1" s="55" t="s">
        <v>71</v>
      </c>
    </row>
    <row r="2" spans="1:20" ht="12" customHeight="1" thickBot="1" x14ac:dyDescent="0.3"/>
    <row r="3" spans="1:20" s="3" customFormat="1" ht="36" customHeight="1" thickTop="1" thickBot="1" x14ac:dyDescent="0.3">
      <c r="A3" s="13" t="s">
        <v>0</v>
      </c>
      <c r="B3" s="14" t="s">
        <v>18</v>
      </c>
      <c r="C3" s="14" t="s">
        <v>25</v>
      </c>
      <c r="D3" s="14" t="s">
        <v>16</v>
      </c>
      <c r="E3" s="14" t="s">
        <v>69</v>
      </c>
      <c r="F3" s="26" t="s">
        <v>70</v>
      </c>
      <c r="G3" s="14" t="s">
        <v>17</v>
      </c>
      <c r="H3" s="27" t="s">
        <v>15</v>
      </c>
      <c r="I3" s="50" t="s">
        <v>43</v>
      </c>
      <c r="J3" s="50" t="s">
        <v>42</v>
      </c>
      <c r="L3" s="118" t="s">
        <v>19</v>
      </c>
      <c r="M3" s="118"/>
      <c r="N3" s="51" t="s">
        <v>44</v>
      </c>
      <c r="O3" s="51" t="s">
        <v>11</v>
      </c>
    </row>
    <row r="4" spans="1:20" thickTop="1" x14ac:dyDescent="0.25">
      <c r="A4" s="112">
        <v>45787</v>
      </c>
      <c r="B4" s="66" t="s">
        <v>12</v>
      </c>
      <c r="C4" s="67">
        <f>'BOI16'!E3</f>
        <v>0</v>
      </c>
      <c r="D4" s="67">
        <f>'BOI16'!I3</f>
        <v>0</v>
      </c>
      <c r="E4" s="67">
        <f>'BOI16'!J3</f>
        <v>0</v>
      </c>
      <c r="F4" s="68">
        <f>'BOI16'!K3</f>
        <v>0</v>
      </c>
      <c r="G4" s="67">
        <f>'BOI16'!L3</f>
        <v>0</v>
      </c>
      <c r="H4" s="69">
        <f>'BOI16'!M3</f>
        <v>0</v>
      </c>
      <c r="I4" s="115">
        <f>ROUND(0.5*H4+0.25*H5+0.25*H6,0)</f>
        <v>0</v>
      </c>
      <c r="J4" s="109"/>
      <c r="L4" s="119">
        <v>1</v>
      </c>
      <c r="M4" s="119"/>
      <c r="N4" s="54">
        <f>COUNTIF(I4:I534,"1")</f>
        <v>0</v>
      </c>
      <c r="O4" s="54">
        <f>COUNTIF(J4:J534,"1")</f>
        <v>0</v>
      </c>
      <c r="T4" s="49"/>
    </row>
    <row r="5" spans="1:20" ht="14.25" x14ac:dyDescent="0.25">
      <c r="A5" s="113"/>
      <c r="B5" s="9" t="s">
        <v>14</v>
      </c>
      <c r="C5" s="17">
        <f>SNRV16!E3</f>
        <v>0</v>
      </c>
      <c r="D5" s="17">
        <f>SNRV16!I3</f>
        <v>0</v>
      </c>
      <c r="E5" s="17">
        <f>SNRV16!J3</f>
        <v>0</v>
      </c>
      <c r="F5" s="43">
        <f>SNRV16!K3</f>
        <v>0</v>
      </c>
      <c r="G5" s="17">
        <f>SNRV16!L3</f>
        <v>0</v>
      </c>
      <c r="H5" s="28">
        <f>SNRV16!M3</f>
        <v>0</v>
      </c>
      <c r="I5" s="116"/>
      <c r="J5" s="110"/>
      <c r="L5" s="119">
        <v>2</v>
      </c>
      <c r="M5" s="119"/>
      <c r="N5" s="54">
        <f>COUNTIF(I4:I534,"2")</f>
        <v>0</v>
      </c>
      <c r="O5" s="54">
        <f>COUNTIF(J4:J534,"2")</f>
        <v>0</v>
      </c>
      <c r="T5" s="49"/>
    </row>
    <row r="6" spans="1:20" thickBot="1" x14ac:dyDescent="0.3">
      <c r="A6" s="114"/>
      <c r="B6" s="72" t="s">
        <v>13</v>
      </c>
      <c r="C6" s="73">
        <f>'OWY16'!E3</f>
        <v>0</v>
      </c>
      <c r="D6" s="73">
        <f>'OWY16'!I3</f>
        <v>0</v>
      </c>
      <c r="E6" s="73">
        <f>'OWY16'!J3</f>
        <v>0</v>
      </c>
      <c r="F6" s="74">
        <f>'OWY16'!K3</f>
        <v>0</v>
      </c>
      <c r="G6" s="73">
        <f>'OWY16'!L3</f>
        <v>0</v>
      </c>
      <c r="H6" s="73">
        <f>'OWY16'!M3</f>
        <v>0</v>
      </c>
      <c r="I6" s="117"/>
      <c r="J6" s="111"/>
      <c r="L6" s="119">
        <v>3</v>
      </c>
      <c r="M6" s="119"/>
      <c r="N6" s="54">
        <f>COUNTIF(I4:I534,"3")</f>
        <v>0</v>
      </c>
      <c r="O6" s="54">
        <f>COUNTIF(J4:J495,"3")</f>
        <v>0</v>
      </c>
      <c r="T6" s="49"/>
    </row>
    <row r="7" spans="1:20" thickTop="1" x14ac:dyDescent="0.25">
      <c r="A7" s="112">
        <v>45788</v>
      </c>
      <c r="B7" s="70" t="s">
        <v>12</v>
      </c>
      <c r="C7" s="67">
        <f>'BOI16'!E4</f>
        <v>0</v>
      </c>
      <c r="D7" s="67">
        <f>'BOI16'!I4</f>
        <v>0</v>
      </c>
      <c r="E7" s="67">
        <f>'BOI16'!J4</f>
        <v>0</v>
      </c>
      <c r="F7" s="68">
        <f>'BOI16'!K4</f>
        <v>0</v>
      </c>
      <c r="G7" s="67">
        <f>'BOI16'!L4</f>
        <v>0</v>
      </c>
      <c r="H7" s="69">
        <f>'BOI16'!M4</f>
        <v>0</v>
      </c>
      <c r="I7" s="115">
        <f t="shared" ref="I7" si="0">ROUND(0.5*H7+0.25*H8+0.25*H9,0)</f>
        <v>0</v>
      </c>
      <c r="J7" s="109"/>
      <c r="L7" s="119">
        <v>4</v>
      </c>
      <c r="M7" s="119"/>
      <c r="N7" s="54">
        <f>COUNTIF(I4:I534,"4")</f>
        <v>0</v>
      </c>
      <c r="O7" s="54">
        <f>COUNTIF(J4:J534,"4")</f>
        <v>0</v>
      </c>
      <c r="T7" s="49"/>
    </row>
    <row r="8" spans="1:20" ht="14.25" x14ac:dyDescent="0.25">
      <c r="A8" s="113"/>
      <c r="B8" s="9" t="s">
        <v>14</v>
      </c>
      <c r="C8" s="17">
        <f>SNRV16!E4</f>
        <v>0</v>
      </c>
      <c r="D8" s="17">
        <f>SNRV16!I4</f>
        <v>0</v>
      </c>
      <c r="E8" s="17">
        <f>SNRV16!J4</f>
        <v>0</v>
      </c>
      <c r="F8" s="43">
        <f>SNRV16!K4</f>
        <v>0</v>
      </c>
      <c r="G8" s="17">
        <f>SNRV16!L4</f>
        <v>0</v>
      </c>
      <c r="H8" s="28">
        <f>SNRV16!M4</f>
        <v>0</v>
      </c>
      <c r="I8" s="116"/>
      <c r="J8" s="110"/>
      <c r="L8" s="119">
        <v>5</v>
      </c>
      <c r="M8" s="119"/>
      <c r="N8" s="54">
        <f>COUNTIF(I4:I534,"5")</f>
        <v>0</v>
      </c>
      <c r="O8" s="54">
        <f>COUNTIF(J4:J534,"5")</f>
        <v>0</v>
      </c>
      <c r="T8" s="49"/>
    </row>
    <row r="9" spans="1:20" thickBot="1" x14ac:dyDescent="0.3">
      <c r="A9" s="114"/>
      <c r="B9" s="75" t="s">
        <v>13</v>
      </c>
      <c r="C9" s="73">
        <f>'OWY16'!E4</f>
        <v>0</v>
      </c>
      <c r="D9" s="73">
        <f>'OWY16'!I4</f>
        <v>0</v>
      </c>
      <c r="E9" s="73">
        <f>'OWY16'!J4</f>
        <v>0</v>
      </c>
      <c r="F9" s="74">
        <f>'OWY16'!K4</f>
        <v>0</v>
      </c>
      <c r="G9" s="73">
        <f>'OWY16'!L4</f>
        <v>0</v>
      </c>
      <c r="H9" s="73">
        <f>'OWY16'!M4</f>
        <v>0</v>
      </c>
      <c r="I9" s="117"/>
      <c r="J9" s="111"/>
      <c r="T9" s="49"/>
    </row>
    <row r="10" spans="1:20" ht="14.25" customHeight="1" thickTop="1" x14ac:dyDescent="0.25">
      <c r="A10" s="112">
        <v>45789</v>
      </c>
      <c r="B10" s="66" t="s">
        <v>12</v>
      </c>
      <c r="C10" s="67">
        <f>'BOI16'!E5</f>
        <v>0</v>
      </c>
      <c r="D10" s="67">
        <f>'BOI16'!I5</f>
        <v>0</v>
      </c>
      <c r="E10" s="67">
        <f>'BOI16'!J5</f>
        <v>0</v>
      </c>
      <c r="F10" s="68">
        <f>'BOI16'!K5</f>
        <v>0</v>
      </c>
      <c r="G10" s="67">
        <f>'BOI16'!L5</f>
        <v>0</v>
      </c>
      <c r="H10" s="69">
        <f>'BOI16'!M5</f>
        <v>0</v>
      </c>
      <c r="I10" s="115">
        <f t="shared" ref="I10" si="1">ROUND(0.5*H10+0.25*H11+0.25*H12,0)</f>
        <v>0</v>
      </c>
      <c r="J10" s="109"/>
      <c r="M10" s="23"/>
      <c r="N10" s="23"/>
      <c r="O10" s="23"/>
      <c r="T10" s="49"/>
    </row>
    <row r="11" spans="1:20" ht="14.25" x14ac:dyDescent="0.25">
      <c r="A11" s="113"/>
      <c r="B11" s="9" t="s">
        <v>14</v>
      </c>
      <c r="C11" s="17">
        <f>SNRV16!E5</f>
        <v>0</v>
      </c>
      <c r="D11" s="17">
        <f>SNRV16!I5</f>
        <v>0</v>
      </c>
      <c r="E11" s="17">
        <f>SNRV16!J5</f>
        <v>0</v>
      </c>
      <c r="F11" s="43">
        <f>SNRV16!K5</f>
        <v>0</v>
      </c>
      <c r="G11" s="17">
        <f>SNRV16!L5</f>
        <v>0</v>
      </c>
      <c r="H11" s="28">
        <f>SNRV16!M5</f>
        <v>0</v>
      </c>
      <c r="I11" s="116"/>
      <c r="J11" s="110"/>
      <c r="T11" s="49"/>
    </row>
    <row r="12" spans="1:20" thickBot="1" x14ac:dyDescent="0.3">
      <c r="A12" s="114"/>
      <c r="B12" s="72" t="s">
        <v>13</v>
      </c>
      <c r="C12" s="73">
        <f>'OWY16'!E5</f>
        <v>0</v>
      </c>
      <c r="D12" s="73">
        <f>'OWY16'!I5</f>
        <v>0</v>
      </c>
      <c r="E12" s="73">
        <f>'OWY16'!J5</f>
        <v>0</v>
      </c>
      <c r="F12" s="74">
        <f>'OWY16'!K5</f>
        <v>0</v>
      </c>
      <c r="G12" s="73">
        <f>'OWY16'!L5</f>
        <v>0</v>
      </c>
      <c r="H12" s="73">
        <f>'OWY16'!M5</f>
        <v>0</v>
      </c>
      <c r="I12" s="117"/>
      <c r="J12" s="111"/>
      <c r="N12" s="5" t="s">
        <v>20</v>
      </c>
      <c r="T12" s="49"/>
    </row>
    <row r="13" spans="1:20" thickTop="1" x14ac:dyDescent="0.25">
      <c r="A13" s="112">
        <v>45790</v>
      </c>
      <c r="B13" s="70" t="s">
        <v>12</v>
      </c>
      <c r="C13" s="67">
        <f>'BOI16'!E6</f>
        <v>0</v>
      </c>
      <c r="D13" s="67">
        <f>'BOI16'!I6</f>
        <v>0</v>
      </c>
      <c r="E13" s="67">
        <f>'BOI16'!J6</f>
        <v>0</v>
      </c>
      <c r="F13" s="68">
        <f>'BOI16'!K6</f>
        <v>0</v>
      </c>
      <c r="G13" s="67">
        <f>'BOI16'!L6</f>
        <v>0</v>
      </c>
      <c r="H13" s="69">
        <f>'BOI16'!M6</f>
        <v>0</v>
      </c>
      <c r="I13" s="115">
        <f t="shared" ref="I13" si="2">ROUND(0.5*H13+0.25*H14+0.25*H15,0)</f>
        <v>0</v>
      </c>
      <c r="J13" s="109"/>
      <c r="L13" s="5" t="s">
        <v>20</v>
      </c>
      <c r="M13" s="5" t="s">
        <v>20</v>
      </c>
      <c r="T13" s="49"/>
    </row>
    <row r="14" spans="1:20" ht="14.25" x14ac:dyDescent="0.25">
      <c r="A14" s="113"/>
      <c r="B14" s="9" t="s">
        <v>14</v>
      </c>
      <c r="C14" s="17">
        <f>SNRV16!E6</f>
        <v>0</v>
      </c>
      <c r="D14" s="17">
        <f>SNRV16!I6</f>
        <v>0</v>
      </c>
      <c r="E14" s="17">
        <f>SNRV16!J6</f>
        <v>0</v>
      </c>
      <c r="F14" s="43">
        <f>SNRV16!K6</f>
        <v>0</v>
      </c>
      <c r="G14" s="17">
        <f>SNRV16!L6</f>
        <v>0</v>
      </c>
      <c r="H14" s="28">
        <f>SNRV16!M6</f>
        <v>0</v>
      </c>
      <c r="I14" s="116"/>
      <c r="J14" s="110"/>
      <c r="T14" s="49"/>
    </row>
    <row r="15" spans="1:20" thickBot="1" x14ac:dyDescent="0.3">
      <c r="A15" s="114"/>
      <c r="B15" s="75" t="s">
        <v>13</v>
      </c>
      <c r="C15" s="73">
        <f>'OWY16'!E6</f>
        <v>0</v>
      </c>
      <c r="D15" s="73">
        <f>'OWY16'!I6</f>
        <v>0</v>
      </c>
      <c r="E15" s="73">
        <f>'OWY16'!J6</f>
        <v>0</v>
      </c>
      <c r="F15" s="74">
        <f>'OWY16'!K6</f>
        <v>0</v>
      </c>
      <c r="G15" s="73">
        <f>'OWY16'!L6</f>
        <v>0</v>
      </c>
      <c r="H15" s="73">
        <f>'OWY16'!M6</f>
        <v>0</v>
      </c>
      <c r="I15" s="117"/>
      <c r="J15" s="111"/>
      <c r="T15" s="49"/>
    </row>
    <row r="16" spans="1:20" thickTop="1" x14ac:dyDescent="0.25">
      <c r="A16" s="112">
        <v>45791</v>
      </c>
      <c r="B16" s="66" t="s">
        <v>12</v>
      </c>
      <c r="C16" s="67">
        <f>'BOI16'!E7</f>
        <v>0</v>
      </c>
      <c r="D16" s="67">
        <f>'BOI16'!I7</f>
        <v>0</v>
      </c>
      <c r="E16" s="67">
        <f>'BOI16'!J7</f>
        <v>0</v>
      </c>
      <c r="F16" s="68">
        <f>'BOI16'!K7</f>
        <v>0</v>
      </c>
      <c r="G16" s="67">
        <f>'BOI16'!L7</f>
        <v>0</v>
      </c>
      <c r="H16" s="69">
        <f>'BOI16'!M7</f>
        <v>0</v>
      </c>
      <c r="I16" s="115">
        <f t="shared" ref="I16" si="3">ROUND(0.5*H16+0.25*H17+0.25*H18,0)</f>
        <v>0</v>
      </c>
      <c r="J16" s="109"/>
      <c r="T16" s="49"/>
    </row>
    <row r="17" spans="1:20" ht="14.25" x14ac:dyDescent="0.25">
      <c r="A17" s="113"/>
      <c r="B17" s="9" t="s">
        <v>14</v>
      </c>
      <c r="C17" s="17">
        <f>SNRV16!E7</f>
        <v>0</v>
      </c>
      <c r="D17" s="17">
        <f>SNRV16!I7</f>
        <v>0</v>
      </c>
      <c r="E17" s="17">
        <f>SNRV16!J7</f>
        <v>0</v>
      </c>
      <c r="F17" s="43">
        <f>SNRV16!K7</f>
        <v>0</v>
      </c>
      <c r="G17" s="17">
        <f>SNRV16!L7</f>
        <v>0</v>
      </c>
      <c r="H17" s="28">
        <f>SNRV16!M7</f>
        <v>0</v>
      </c>
      <c r="I17" s="116"/>
      <c r="J17" s="110"/>
      <c r="T17" s="49"/>
    </row>
    <row r="18" spans="1:20" thickBot="1" x14ac:dyDescent="0.3">
      <c r="A18" s="114"/>
      <c r="B18" s="72" t="s">
        <v>13</v>
      </c>
      <c r="C18" s="73">
        <f>'OWY16'!E7</f>
        <v>0</v>
      </c>
      <c r="D18" s="73">
        <f>'OWY16'!I7</f>
        <v>0</v>
      </c>
      <c r="E18" s="73">
        <f>'OWY16'!J7</f>
        <v>0</v>
      </c>
      <c r="F18" s="74">
        <f>'OWY16'!K7</f>
        <v>0</v>
      </c>
      <c r="G18" s="73">
        <f>'OWY16'!L7</f>
        <v>0</v>
      </c>
      <c r="H18" s="73">
        <f>'OWY16'!M7</f>
        <v>0</v>
      </c>
      <c r="I18" s="117"/>
      <c r="J18" s="111"/>
      <c r="T18" s="49"/>
    </row>
    <row r="19" spans="1:20" thickTop="1" x14ac:dyDescent="0.25">
      <c r="A19" s="112">
        <v>45792</v>
      </c>
      <c r="B19" s="70" t="s">
        <v>12</v>
      </c>
      <c r="C19" s="67">
        <f>'BOI16'!E8</f>
        <v>0</v>
      </c>
      <c r="D19" s="67">
        <f>'BOI16'!I8</f>
        <v>0</v>
      </c>
      <c r="E19" s="67">
        <f>'BOI16'!J8</f>
        <v>0</v>
      </c>
      <c r="F19" s="68">
        <f>'BOI16'!K8</f>
        <v>0</v>
      </c>
      <c r="G19" s="67">
        <f>'BOI16'!L8</f>
        <v>0</v>
      </c>
      <c r="H19" s="69">
        <f>'BOI16'!M8</f>
        <v>0</v>
      </c>
      <c r="I19" s="115">
        <f t="shared" ref="I19" si="4">ROUND(0.5*H19+0.25*H20+0.25*H21,0)</f>
        <v>0</v>
      </c>
      <c r="J19" s="109"/>
      <c r="T19" s="49"/>
    </row>
    <row r="20" spans="1:20" ht="14.25" x14ac:dyDescent="0.25">
      <c r="A20" s="113"/>
      <c r="B20" s="9" t="s">
        <v>14</v>
      </c>
      <c r="C20" s="17">
        <f>SNRV16!E8</f>
        <v>0</v>
      </c>
      <c r="D20" s="17">
        <f>SNRV16!I8</f>
        <v>0</v>
      </c>
      <c r="E20" s="17">
        <f>SNRV16!J8</f>
        <v>0</v>
      </c>
      <c r="F20" s="43">
        <f>SNRV16!K8</f>
        <v>0</v>
      </c>
      <c r="G20" s="17">
        <f>SNRV16!L8</f>
        <v>0</v>
      </c>
      <c r="H20" s="28">
        <f>SNRV16!M8</f>
        <v>0</v>
      </c>
      <c r="I20" s="116"/>
      <c r="J20" s="110"/>
      <c r="T20" s="49"/>
    </row>
    <row r="21" spans="1:20" thickBot="1" x14ac:dyDescent="0.3">
      <c r="A21" s="114"/>
      <c r="B21" s="75" t="s">
        <v>13</v>
      </c>
      <c r="C21" s="73">
        <f>'OWY16'!E8</f>
        <v>0</v>
      </c>
      <c r="D21" s="73">
        <f>'OWY16'!I8</f>
        <v>0</v>
      </c>
      <c r="E21" s="73">
        <f>'OWY16'!J8</f>
        <v>0</v>
      </c>
      <c r="F21" s="74">
        <f>'OWY16'!K8</f>
        <v>0</v>
      </c>
      <c r="G21" s="73">
        <f>'OWY16'!L8</f>
        <v>0</v>
      </c>
      <c r="H21" s="73">
        <f>'OWY16'!M8</f>
        <v>0</v>
      </c>
      <c r="I21" s="117"/>
      <c r="J21" s="111"/>
      <c r="T21" s="49"/>
    </row>
    <row r="22" spans="1:20" thickTop="1" x14ac:dyDescent="0.25">
      <c r="A22" s="112">
        <v>45793</v>
      </c>
      <c r="B22" s="66" t="s">
        <v>12</v>
      </c>
      <c r="C22" s="67">
        <f>'BOI16'!E9</f>
        <v>0</v>
      </c>
      <c r="D22" s="67">
        <f>'BOI16'!I9</f>
        <v>0</v>
      </c>
      <c r="E22" s="67">
        <f>'BOI16'!J9</f>
        <v>0</v>
      </c>
      <c r="F22" s="68">
        <f>'BOI16'!K9</f>
        <v>0</v>
      </c>
      <c r="G22" s="67">
        <f>'BOI16'!L9</f>
        <v>0</v>
      </c>
      <c r="H22" s="69">
        <f>'BOI16'!M9</f>
        <v>0</v>
      </c>
      <c r="I22" s="115">
        <f t="shared" ref="I22" si="5">ROUND(0.5*H22+0.25*H23+0.25*H24,0)</f>
        <v>0</v>
      </c>
      <c r="J22" s="109"/>
      <c r="T22" s="49"/>
    </row>
    <row r="23" spans="1:20" ht="14.25" x14ac:dyDescent="0.25">
      <c r="A23" s="113"/>
      <c r="B23" s="9" t="s">
        <v>14</v>
      </c>
      <c r="C23" s="17">
        <f>SNRV16!E9</f>
        <v>0</v>
      </c>
      <c r="D23" s="17">
        <f>SNRV16!I9</f>
        <v>0</v>
      </c>
      <c r="E23" s="17">
        <f>SNRV16!J9</f>
        <v>0</v>
      </c>
      <c r="F23" s="43">
        <f>SNRV16!K9</f>
        <v>0</v>
      </c>
      <c r="G23" s="17">
        <f>SNRV16!L19</f>
        <v>0</v>
      </c>
      <c r="H23" s="28">
        <f>SNRV16!M9</f>
        <v>0</v>
      </c>
      <c r="I23" s="116"/>
      <c r="J23" s="110"/>
      <c r="T23" s="49"/>
    </row>
    <row r="24" spans="1:20" thickBot="1" x14ac:dyDescent="0.3">
      <c r="A24" s="114"/>
      <c r="B24" s="72" t="s">
        <v>13</v>
      </c>
      <c r="C24" s="73">
        <f>'OWY16'!E9</f>
        <v>0</v>
      </c>
      <c r="D24" s="73">
        <f>'OWY16'!I9</f>
        <v>0</v>
      </c>
      <c r="E24" s="73">
        <f>'OWY16'!J9</f>
        <v>0</v>
      </c>
      <c r="F24" s="74">
        <f>'OWY16'!K9</f>
        <v>0</v>
      </c>
      <c r="G24" s="73">
        <f>'OWY16'!L9</f>
        <v>0</v>
      </c>
      <c r="H24" s="73">
        <f>'OWY16'!M9</f>
        <v>0</v>
      </c>
      <c r="I24" s="117"/>
      <c r="J24" s="111"/>
      <c r="T24" s="49"/>
    </row>
    <row r="25" spans="1:20" thickTop="1" x14ac:dyDescent="0.25">
      <c r="A25" s="112">
        <v>45794</v>
      </c>
      <c r="B25" s="66" t="s">
        <v>12</v>
      </c>
      <c r="C25" s="67">
        <f>'BOI16'!E10</f>
        <v>0</v>
      </c>
      <c r="D25" s="67">
        <f>'BOI16'!I10</f>
        <v>0</v>
      </c>
      <c r="E25" s="67">
        <f>'BOI16'!J10</f>
        <v>0</v>
      </c>
      <c r="F25" s="68">
        <f>'BOI16'!K10</f>
        <v>0</v>
      </c>
      <c r="G25" s="67">
        <f>'BOI16'!L10</f>
        <v>0</v>
      </c>
      <c r="H25" s="69">
        <f>'BOI16'!M10</f>
        <v>0</v>
      </c>
      <c r="I25" s="115">
        <f t="shared" ref="I25" si="6">ROUND(0.5*H25+0.25*H26+0.25*H27,0)</f>
        <v>0</v>
      </c>
      <c r="J25" s="109"/>
      <c r="T25" s="49"/>
    </row>
    <row r="26" spans="1:20" ht="15" customHeight="1" x14ac:dyDescent="0.25">
      <c r="A26" s="113"/>
      <c r="B26" s="9" t="s">
        <v>14</v>
      </c>
      <c r="C26" s="17">
        <f>SNRV16!E10</f>
        <v>0</v>
      </c>
      <c r="D26" s="17">
        <f>SNRV16!I10</f>
        <v>0</v>
      </c>
      <c r="E26" s="17">
        <f>SNRV16!J10</f>
        <v>0</v>
      </c>
      <c r="F26" s="43">
        <f>SNRV16!K10</f>
        <v>0</v>
      </c>
      <c r="G26" s="17">
        <f>SNRV16!L10</f>
        <v>0</v>
      </c>
      <c r="H26" s="28">
        <f>SNRV16!M10</f>
        <v>0</v>
      </c>
      <c r="I26" s="116"/>
      <c r="J26" s="110"/>
      <c r="L26" s="128" t="s">
        <v>46</v>
      </c>
      <c r="M26" s="128"/>
      <c r="N26" s="129" t="s">
        <v>47</v>
      </c>
      <c r="O26" s="129" t="s">
        <v>48</v>
      </c>
      <c r="P26" s="129" t="s">
        <v>49</v>
      </c>
      <c r="T26" s="49"/>
    </row>
    <row r="27" spans="1:20" thickBot="1" x14ac:dyDescent="0.3">
      <c r="A27" s="114"/>
      <c r="B27" s="72" t="s">
        <v>13</v>
      </c>
      <c r="C27" s="73">
        <f>'OWY16'!E10</f>
        <v>0</v>
      </c>
      <c r="D27" s="73">
        <f>'OWY16'!I10</f>
        <v>0</v>
      </c>
      <c r="E27" s="73">
        <f>'OWY16'!J10</f>
        <v>0</v>
      </c>
      <c r="F27" s="74">
        <f>'OWY16'!K10</f>
        <v>0</v>
      </c>
      <c r="G27" s="73">
        <f>'OWY16'!L10</f>
        <v>0</v>
      </c>
      <c r="H27" s="73">
        <f>'OWY16'!M10</f>
        <v>0</v>
      </c>
      <c r="I27" s="117"/>
      <c r="J27" s="111"/>
      <c r="L27" s="128"/>
      <c r="M27" s="128"/>
      <c r="N27" s="130"/>
      <c r="O27" s="130"/>
      <c r="P27" s="130"/>
      <c r="T27" s="49"/>
    </row>
    <row r="28" spans="1:20" thickTop="1" x14ac:dyDescent="0.25">
      <c r="A28" s="112">
        <v>45795</v>
      </c>
      <c r="B28" s="71" t="s">
        <v>12</v>
      </c>
      <c r="C28" s="67">
        <f>'BOI16'!E11</f>
        <v>0</v>
      </c>
      <c r="D28" s="67">
        <f>'BOI16'!I11</f>
        <v>0</v>
      </c>
      <c r="E28" s="67">
        <f>'BOI16'!J11</f>
        <v>0</v>
      </c>
      <c r="F28" s="68">
        <f>'BOI16'!K11</f>
        <v>0</v>
      </c>
      <c r="G28" s="67">
        <f>'BOI16'!L11</f>
        <v>0</v>
      </c>
      <c r="H28" s="69">
        <f>'BOI16'!M11</f>
        <v>0</v>
      </c>
      <c r="I28" s="115">
        <f t="shared" ref="I28" si="7">ROUND(0.5*H28+0.25*H29+0.25*H30,0)</f>
        <v>0</v>
      </c>
      <c r="J28" s="109"/>
      <c r="L28" s="84">
        <v>45788</v>
      </c>
      <c r="M28" s="84">
        <v>45794</v>
      </c>
      <c r="N28" s="83"/>
      <c r="O28" s="83"/>
      <c r="P28" s="83"/>
      <c r="T28" s="49"/>
    </row>
    <row r="29" spans="1:20" ht="14.25" x14ac:dyDescent="0.25">
      <c r="A29" s="113"/>
      <c r="B29" s="9" t="s">
        <v>14</v>
      </c>
      <c r="C29" s="17">
        <f>SNRV16!E11</f>
        <v>0</v>
      </c>
      <c r="D29" s="17">
        <f>SNRV16!I11</f>
        <v>0</v>
      </c>
      <c r="E29" s="17">
        <f>SNRV16!J11</f>
        <v>0</v>
      </c>
      <c r="F29" s="43">
        <f>SNRV16!K11</f>
        <v>0</v>
      </c>
      <c r="G29" s="17">
        <f>SNRV16!L11</f>
        <v>0</v>
      </c>
      <c r="H29" s="28">
        <f>SNRV16!M11</f>
        <v>0</v>
      </c>
      <c r="I29" s="116"/>
      <c r="J29" s="110"/>
      <c r="L29" s="84">
        <v>45795</v>
      </c>
      <c r="M29" s="84">
        <v>45801</v>
      </c>
      <c r="N29" s="83"/>
      <c r="O29" s="83"/>
      <c r="P29" s="83"/>
      <c r="T29" s="49"/>
    </row>
    <row r="30" spans="1:20" thickBot="1" x14ac:dyDescent="0.3">
      <c r="A30" s="114"/>
      <c r="B30" s="72" t="s">
        <v>13</v>
      </c>
      <c r="C30" s="73">
        <f>'OWY16'!E11</f>
        <v>0</v>
      </c>
      <c r="D30" s="73">
        <f>'OWY16'!I11</f>
        <v>0</v>
      </c>
      <c r="E30" s="73">
        <f>'OWY16'!J11</f>
        <v>0</v>
      </c>
      <c r="F30" s="74">
        <f>'OWY16'!K11</f>
        <v>0</v>
      </c>
      <c r="G30" s="73">
        <f>'OWY16'!L11</f>
        <v>0</v>
      </c>
      <c r="H30" s="73">
        <f>'OWY16'!M11</f>
        <v>0</v>
      </c>
      <c r="I30" s="117"/>
      <c r="J30" s="111"/>
      <c r="L30" s="84">
        <v>45802</v>
      </c>
      <c r="M30" s="84">
        <v>45808</v>
      </c>
      <c r="N30" s="83"/>
      <c r="O30" s="83"/>
      <c r="P30" s="83"/>
      <c r="T30" s="49"/>
    </row>
    <row r="31" spans="1:20" thickTop="1" x14ac:dyDescent="0.25">
      <c r="A31" s="112">
        <v>45796</v>
      </c>
      <c r="B31" s="70" t="s">
        <v>12</v>
      </c>
      <c r="C31" s="67">
        <f>'BOI16'!E12</f>
        <v>0</v>
      </c>
      <c r="D31" s="67">
        <f>'BOI16'!I12</f>
        <v>0</v>
      </c>
      <c r="E31" s="67">
        <f>'BOI16'!J12</f>
        <v>0</v>
      </c>
      <c r="F31" s="68">
        <f>'BOI16'!K12</f>
        <v>0</v>
      </c>
      <c r="G31" s="67">
        <f>'BOI16'!L12</f>
        <v>0</v>
      </c>
      <c r="H31" s="69">
        <f>'BOI16'!M12</f>
        <v>0</v>
      </c>
      <c r="I31" s="115">
        <f t="shared" ref="I31" si="8">ROUND(0.5*H31+0.25*H32+0.25*H33,0)</f>
        <v>0</v>
      </c>
      <c r="J31" s="109"/>
      <c r="L31" s="84">
        <v>45809</v>
      </c>
      <c r="M31" s="84">
        <v>45815</v>
      </c>
      <c r="N31" s="83"/>
      <c r="O31" s="83"/>
      <c r="P31" s="83"/>
      <c r="T31" s="49"/>
    </row>
    <row r="32" spans="1:20" ht="14.25" x14ac:dyDescent="0.25">
      <c r="A32" s="113"/>
      <c r="B32" s="9" t="s">
        <v>14</v>
      </c>
      <c r="C32" s="17">
        <f>SNRV16!E12</f>
        <v>0</v>
      </c>
      <c r="D32" s="17">
        <f>SNRV16!I12</f>
        <v>0</v>
      </c>
      <c r="E32" s="17">
        <f>SNRV16!J12</f>
        <v>0</v>
      </c>
      <c r="F32" s="43">
        <f>SNRV16!K12</f>
        <v>0</v>
      </c>
      <c r="G32" s="17">
        <f>SNRV16!L12</f>
        <v>0</v>
      </c>
      <c r="H32" s="28">
        <f>SNRV16!M12</f>
        <v>0</v>
      </c>
      <c r="I32" s="116"/>
      <c r="J32" s="110"/>
      <c r="L32" s="84">
        <v>45816</v>
      </c>
      <c r="M32" s="84">
        <v>45822</v>
      </c>
      <c r="N32" s="83"/>
      <c r="O32" s="83"/>
      <c r="P32" s="83"/>
      <c r="T32" s="49"/>
    </row>
    <row r="33" spans="1:20" thickBot="1" x14ac:dyDescent="0.3">
      <c r="A33" s="114"/>
      <c r="B33" s="72" t="s">
        <v>13</v>
      </c>
      <c r="C33" s="73">
        <f>'OWY16'!E12</f>
        <v>0</v>
      </c>
      <c r="D33" s="73">
        <f>'OWY16'!I12</f>
        <v>0</v>
      </c>
      <c r="E33" s="73">
        <f>'OWY16'!J12</f>
        <v>0</v>
      </c>
      <c r="F33" s="74">
        <f>'OWY16'!K12</f>
        <v>0</v>
      </c>
      <c r="G33" s="73">
        <f>'OWY16'!L12</f>
        <v>0</v>
      </c>
      <c r="H33" s="73">
        <f>'OWY16'!M12</f>
        <v>0</v>
      </c>
      <c r="I33" s="117"/>
      <c r="J33" s="111"/>
      <c r="L33" s="84">
        <v>45823</v>
      </c>
      <c r="M33" s="84">
        <v>45829</v>
      </c>
      <c r="N33" s="83"/>
      <c r="O33" s="83"/>
      <c r="P33" s="83"/>
      <c r="T33" s="49"/>
    </row>
    <row r="34" spans="1:20" thickTop="1" x14ac:dyDescent="0.25">
      <c r="A34" s="112">
        <v>45797</v>
      </c>
      <c r="B34" s="66" t="s">
        <v>12</v>
      </c>
      <c r="C34" s="67">
        <f>'BOI16'!E13</f>
        <v>0</v>
      </c>
      <c r="D34" s="67">
        <f>'BOI16'!I13</f>
        <v>0</v>
      </c>
      <c r="E34" s="67">
        <f>'BOI16'!J13</f>
        <v>0</v>
      </c>
      <c r="F34" s="68">
        <f>'BOI16'!K13</f>
        <v>0</v>
      </c>
      <c r="G34" s="67">
        <f>'BOI16'!L13</f>
        <v>0</v>
      </c>
      <c r="H34" s="69">
        <f>'BOI16'!M13</f>
        <v>0</v>
      </c>
      <c r="I34" s="115">
        <f t="shared" ref="I34" si="9">ROUND(0.5*H34+0.25*H35+0.25*H36,0)</f>
        <v>0</v>
      </c>
      <c r="J34" s="109"/>
      <c r="L34" s="84">
        <v>45830</v>
      </c>
      <c r="M34" s="84">
        <v>45836</v>
      </c>
      <c r="N34" s="83"/>
      <c r="O34" s="83"/>
      <c r="P34" s="83"/>
      <c r="T34" s="49"/>
    </row>
    <row r="35" spans="1:20" ht="14.25" x14ac:dyDescent="0.25">
      <c r="A35" s="113"/>
      <c r="B35" s="9" t="s">
        <v>14</v>
      </c>
      <c r="C35" s="17">
        <f>SNRV16!E13</f>
        <v>0</v>
      </c>
      <c r="D35" s="17">
        <f>SNRV16!I13</f>
        <v>0</v>
      </c>
      <c r="E35" s="17">
        <f>SNRV16!J13</f>
        <v>0</v>
      </c>
      <c r="F35" s="43">
        <f>SNRV16!K13</f>
        <v>0</v>
      </c>
      <c r="G35" s="17">
        <f>SNRV16!L13</f>
        <v>0</v>
      </c>
      <c r="H35" s="28">
        <f>SNRV16!M13</f>
        <v>0</v>
      </c>
      <c r="I35" s="116"/>
      <c r="J35" s="110"/>
      <c r="L35" s="84">
        <v>45837</v>
      </c>
      <c r="M35" s="84">
        <v>45843</v>
      </c>
      <c r="N35" s="83"/>
      <c r="O35" s="83"/>
      <c r="P35" s="83"/>
      <c r="T35" s="49"/>
    </row>
    <row r="36" spans="1:20" thickBot="1" x14ac:dyDescent="0.3">
      <c r="A36" s="114"/>
      <c r="B36" s="72" t="s">
        <v>13</v>
      </c>
      <c r="C36" s="73">
        <f>'OWY16'!E13</f>
        <v>0</v>
      </c>
      <c r="D36" s="73">
        <f>'OWY16'!I13</f>
        <v>0</v>
      </c>
      <c r="E36" s="73">
        <f>'OWY16'!J13</f>
        <v>0</v>
      </c>
      <c r="F36" s="74">
        <f>'OWY16'!K13</f>
        <v>0</v>
      </c>
      <c r="G36" s="73">
        <f>'OWY16'!L13</f>
        <v>0</v>
      </c>
      <c r="H36" s="73">
        <f>'OWY16'!M13</f>
        <v>0</v>
      </c>
      <c r="I36" s="117"/>
      <c r="J36" s="111"/>
      <c r="L36" s="84">
        <v>45844</v>
      </c>
      <c r="M36" s="84">
        <v>45850</v>
      </c>
      <c r="N36" s="83"/>
      <c r="O36" s="83"/>
      <c r="P36" s="83"/>
      <c r="T36" s="49"/>
    </row>
    <row r="37" spans="1:20" thickTop="1" x14ac:dyDescent="0.25">
      <c r="A37" s="112">
        <v>45798</v>
      </c>
      <c r="B37" s="71" t="s">
        <v>12</v>
      </c>
      <c r="C37" s="67">
        <f>'BOI16'!E14</f>
        <v>0</v>
      </c>
      <c r="D37" s="67">
        <f>'BOI16'!I14</f>
        <v>0</v>
      </c>
      <c r="E37" s="67">
        <f>'BOI16'!J14</f>
        <v>0</v>
      </c>
      <c r="F37" s="68">
        <f>'BOI16'!K14</f>
        <v>0</v>
      </c>
      <c r="G37" s="67">
        <f>'BOI16'!L14</f>
        <v>0</v>
      </c>
      <c r="H37" s="69">
        <f>'BOI16'!M14</f>
        <v>0</v>
      </c>
      <c r="I37" s="115">
        <f t="shared" ref="I37" si="10">ROUND(0.5*H37+0.25*H38+0.25*H39,0)</f>
        <v>0</v>
      </c>
      <c r="J37" s="109"/>
      <c r="L37" s="84">
        <v>45851</v>
      </c>
      <c r="M37" s="84">
        <v>45857</v>
      </c>
      <c r="N37" s="83"/>
      <c r="O37" s="83"/>
      <c r="P37" s="83"/>
      <c r="T37" s="49"/>
    </row>
    <row r="38" spans="1:20" ht="14.25" x14ac:dyDescent="0.25">
      <c r="A38" s="113"/>
      <c r="B38" s="9" t="s">
        <v>14</v>
      </c>
      <c r="C38" s="17">
        <f>SNRV16!E14</f>
        <v>0</v>
      </c>
      <c r="D38" s="17">
        <f>SNRV16!I14</f>
        <v>0</v>
      </c>
      <c r="E38" s="17">
        <f>SNRV16!J14</f>
        <v>0</v>
      </c>
      <c r="F38" s="43">
        <f>SNRV16!K14</f>
        <v>0</v>
      </c>
      <c r="G38" s="17">
        <f>SNRV16!L14</f>
        <v>0</v>
      </c>
      <c r="H38" s="28">
        <f>SNRV16!M14</f>
        <v>0</v>
      </c>
      <c r="I38" s="116"/>
      <c r="J38" s="110"/>
      <c r="L38" s="84">
        <v>45858</v>
      </c>
      <c r="M38" s="84">
        <v>45864</v>
      </c>
      <c r="N38" s="83"/>
      <c r="O38" s="83"/>
      <c r="P38" s="83"/>
      <c r="T38" s="49"/>
    </row>
    <row r="39" spans="1:20" thickBot="1" x14ac:dyDescent="0.3">
      <c r="A39" s="114"/>
      <c r="B39" s="72" t="s">
        <v>13</v>
      </c>
      <c r="C39" s="73">
        <f>'OWY16'!E14</f>
        <v>0</v>
      </c>
      <c r="D39" s="73">
        <f>'OWY16'!I14</f>
        <v>0</v>
      </c>
      <c r="E39" s="73">
        <f>'OWY16'!J14</f>
        <v>0</v>
      </c>
      <c r="F39" s="74">
        <f>'OWY16'!K14</f>
        <v>0</v>
      </c>
      <c r="G39" s="73">
        <f>'OWY16'!L14</f>
        <v>0</v>
      </c>
      <c r="H39" s="73">
        <f>'OWY16'!M14</f>
        <v>0</v>
      </c>
      <c r="I39" s="117"/>
      <c r="J39" s="111"/>
      <c r="L39" s="84">
        <v>45865</v>
      </c>
      <c r="M39" s="84">
        <v>45871</v>
      </c>
      <c r="N39" s="83"/>
      <c r="O39" s="83"/>
      <c r="P39" s="83"/>
      <c r="T39" s="49"/>
    </row>
    <row r="40" spans="1:20" thickTop="1" x14ac:dyDescent="0.25">
      <c r="A40" s="112">
        <v>45799</v>
      </c>
      <c r="B40" s="66" t="s">
        <v>12</v>
      </c>
      <c r="C40" s="67">
        <f>'BOI16'!E15</f>
        <v>0</v>
      </c>
      <c r="D40" s="67">
        <f>'BOI16'!I15</f>
        <v>0</v>
      </c>
      <c r="E40" s="67">
        <f>'BOI16'!J15</f>
        <v>0</v>
      </c>
      <c r="F40" s="68">
        <f>'BOI16'!K15</f>
        <v>0</v>
      </c>
      <c r="G40" s="67">
        <f>'BOI16'!L15</f>
        <v>0</v>
      </c>
      <c r="H40" s="69">
        <f>'BOI16'!M15</f>
        <v>0</v>
      </c>
      <c r="I40" s="115">
        <f t="shared" ref="I40" si="11">ROUND(0.5*H40+0.25*H41+0.25*H42,0)</f>
        <v>0</v>
      </c>
      <c r="J40" s="109"/>
      <c r="L40" s="84">
        <v>45872</v>
      </c>
      <c r="M40" s="84">
        <v>45878</v>
      </c>
      <c r="N40" s="83"/>
      <c r="O40" s="83"/>
      <c r="P40" s="83"/>
    </row>
    <row r="41" spans="1:20" ht="14.25" x14ac:dyDescent="0.25">
      <c r="A41" s="113"/>
      <c r="B41" s="9" t="s">
        <v>14</v>
      </c>
      <c r="C41" s="17">
        <f>SNRV16!E15</f>
        <v>0</v>
      </c>
      <c r="D41" s="17">
        <f>SNRV16!I15</f>
        <v>0</v>
      </c>
      <c r="E41" s="17">
        <f>SNRV16!J15</f>
        <v>0</v>
      </c>
      <c r="F41" s="43">
        <f>SNRV16!K15</f>
        <v>0</v>
      </c>
      <c r="G41" s="17">
        <f>SNRV16!L15</f>
        <v>0</v>
      </c>
      <c r="H41" s="28">
        <f>SNRV16!M15</f>
        <v>0</v>
      </c>
      <c r="I41" s="116"/>
      <c r="J41" s="110"/>
      <c r="L41" s="84">
        <v>45879</v>
      </c>
      <c r="M41" s="84">
        <v>45885</v>
      </c>
      <c r="N41" s="83"/>
      <c r="O41" s="83"/>
      <c r="P41" s="83"/>
    </row>
    <row r="42" spans="1:20" thickBot="1" x14ac:dyDescent="0.3">
      <c r="A42" s="114"/>
      <c r="B42" s="72" t="s">
        <v>13</v>
      </c>
      <c r="C42" s="73">
        <f>'OWY16'!E15</f>
        <v>0</v>
      </c>
      <c r="D42" s="73">
        <f>'OWY16'!I15</f>
        <v>0</v>
      </c>
      <c r="E42" s="73">
        <f>'OWY16'!J15</f>
        <v>0</v>
      </c>
      <c r="F42" s="74">
        <f>'OWY16'!K15</f>
        <v>0</v>
      </c>
      <c r="G42" s="73">
        <f>'OWY16'!L15</f>
        <v>0</v>
      </c>
      <c r="H42" s="73">
        <f>'OWY16'!M15</f>
        <v>0</v>
      </c>
      <c r="I42" s="117"/>
      <c r="J42" s="111"/>
      <c r="L42" s="84">
        <v>45886</v>
      </c>
      <c r="M42" s="84">
        <v>45892</v>
      </c>
      <c r="N42" s="83"/>
      <c r="O42" s="83"/>
      <c r="P42" s="83"/>
    </row>
    <row r="43" spans="1:20" thickTop="1" x14ac:dyDescent="0.25">
      <c r="A43" s="112">
        <v>45800</v>
      </c>
      <c r="B43" s="71" t="s">
        <v>12</v>
      </c>
      <c r="C43" s="67">
        <f>'BOI16'!E16</f>
        <v>0</v>
      </c>
      <c r="D43" s="67">
        <f>'BOI16'!I16</f>
        <v>0</v>
      </c>
      <c r="E43" s="67">
        <f>'BOI16'!J16</f>
        <v>0</v>
      </c>
      <c r="F43" s="68">
        <f>'BOI16'!K16</f>
        <v>0</v>
      </c>
      <c r="G43" s="67">
        <f>'BOI16'!L16</f>
        <v>0</v>
      </c>
      <c r="H43" s="69">
        <f>'BOI16'!M16</f>
        <v>0</v>
      </c>
      <c r="I43" s="115">
        <f t="shared" ref="I43" si="12">ROUND(0.5*H43+0.25*H44+0.25*H45,0)</f>
        <v>0</v>
      </c>
      <c r="J43" s="109"/>
      <c r="L43" s="84">
        <v>45893</v>
      </c>
      <c r="M43" s="84">
        <v>45899</v>
      </c>
      <c r="N43" s="83"/>
      <c r="O43" s="83"/>
      <c r="P43" s="83"/>
    </row>
    <row r="44" spans="1:20" ht="14.25" x14ac:dyDescent="0.25">
      <c r="A44" s="113"/>
      <c r="B44" s="9" t="s">
        <v>14</v>
      </c>
      <c r="C44" s="17">
        <f>SNRV16!E16</f>
        <v>0</v>
      </c>
      <c r="D44" s="17">
        <f>SNRV16!I16</f>
        <v>0</v>
      </c>
      <c r="E44" s="17">
        <f>SNRV16!J16</f>
        <v>0</v>
      </c>
      <c r="F44" s="43">
        <f>SNRV16!K16</f>
        <v>0</v>
      </c>
      <c r="G44" s="17">
        <f>SNRV16!L16</f>
        <v>0</v>
      </c>
      <c r="H44" s="28">
        <f>SNRV16!M16</f>
        <v>0</v>
      </c>
      <c r="I44" s="116"/>
      <c r="J44" s="110"/>
      <c r="L44" s="84">
        <v>45900</v>
      </c>
      <c r="M44" s="84">
        <v>45906</v>
      </c>
      <c r="N44" s="83"/>
      <c r="O44" s="83"/>
      <c r="P44" s="83"/>
    </row>
    <row r="45" spans="1:20" thickBot="1" x14ac:dyDescent="0.3">
      <c r="A45" s="114"/>
      <c r="B45" s="75" t="s">
        <v>13</v>
      </c>
      <c r="C45" s="73">
        <f>'OWY16'!E16</f>
        <v>0</v>
      </c>
      <c r="D45" s="73">
        <f>'OWY16'!I16</f>
        <v>0</v>
      </c>
      <c r="E45" s="73">
        <f>'OWY16'!J16</f>
        <v>0</v>
      </c>
      <c r="F45" s="74">
        <f>'OWY16'!K16</f>
        <v>0</v>
      </c>
      <c r="G45" s="73">
        <f>'OWY16'!L16</f>
        <v>0</v>
      </c>
      <c r="H45" s="73">
        <f>'OWY16'!M16</f>
        <v>0</v>
      </c>
      <c r="I45" s="117"/>
      <c r="J45" s="111"/>
      <c r="L45" s="84">
        <v>45907</v>
      </c>
      <c r="M45" s="84">
        <v>45913</v>
      </c>
      <c r="N45" s="83"/>
      <c r="O45" s="83"/>
      <c r="P45" s="83"/>
    </row>
    <row r="46" spans="1:20" thickTop="1" x14ac:dyDescent="0.25">
      <c r="A46" s="112">
        <v>45801</v>
      </c>
      <c r="B46" s="66" t="s">
        <v>12</v>
      </c>
      <c r="C46" s="67">
        <f>'BOI16'!E17</f>
        <v>0</v>
      </c>
      <c r="D46" s="67">
        <f>'BOI16'!I17</f>
        <v>0</v>
      </c>
      <c r="E46" s="67">
        <f>'BOI16'!J17</f>
        <v>0</v>
      </c>
      <c r="F46" s="68">
        <f>'BOI16'!K17</f>
        <v>0</v>
      </c>
      <c r="G46" s="67">
        <f>'BOI16'!L17</f>
        <v>0</v>
      </c>
      <c r="H46" s="69">
        <f>'BOI16'!M17</f>
        <v>0</v>
      </c>
      <c r="I46" s="115">
        <f t="shared" ref="I46" si="13">ROUND(0.5*H46+0.25*H47+0.25*H48,0)</f>
        <v>0</v>
      </c>
      <c r="J46" s="109"/>
      <c r="L46" s="84">
        <v>45914</v>
      </c>
      <c r="M46" s="84">
        <v>45920</v>
      </c>
      <c r="N46" s="83"/>
      <c r="O46" s="83"/>
      <c r="P46" s="83"/>
    </row>
    <row r="47" spans="1:20" ht="14.25" x14ac:dyDescent="0.25">
      <c r="A47" s="113"/>
      <c r="B47" s="9" t="s">
        <v>14</v>
      </c>
      <c r="C47" s="17">
        <f>SNRV16!E17</f>
        <v>0</v>
      </c>
      <c r="D47" s="17">
        <f>SNRV16!I17</f>
        <v>0</v>
      </c>
      <c r="E47" s="17">
        <f>SNRV16!J17</f>
        <v>0</v>
      </c>
      <c r="F47" s="43">
        <f>SNRV16!K17</f>
        <v>0</v>
      </c>
      <c r="G47" s="17">
        <f>SNRV16!L17</f>
        <v>0</v>
      </c>
      <c r="H47" s="28">
        <f>SNRV16!M17</f>
        <v>0</v>
      </c>
      <c r="I47" s="116"/>
      <c r="J47" s="110"/>
      <c r="L47" s="84">
        <v>45921</v>
      </c>
      <c r="M47" s="84">
        <v>45927</v>
      </c>
      <c r="N47" s="83"/>
      <c r="O47" s="83"/>
      <c r="P47" s="83"/>
    </row>
    <row r="48" spans="1:20" thickBot="1" x14ac:dyDescent="0.3">
      <c r="A48" s="114"/>
      <c r="B48" s="72" t="s">
        <v>13</v>
      </c>
      <c r="C48" s="73">
        <f>'OWY16'!E17</f>
        <v>0</v>
      </c>
      <c r="D48" s="73">
        <f>'OWY16'!I17</f>
        <v>0</v>
      </c>
      <c r="E48" s="73">
        <f>'OWY16'!J17</f>
        <v>0</v>
      </c>
      <c r="F48" s="74">
        <f>'OWY16'!K17</f>
        <v>0</v>
      </c>
      <c r="G48" s="73">
        <f>'OWY16'!L17</f>
        <v>0</v>
      </c>
      <c r="H48" s="73">
        <f>'OWY16'!M17</f>
        <v>0</v>
      </c>
      <c r="I48" s="117"/>
      <c r="J48" s="111"/>
      <c r="L48" s="84">
        <v>45928</v>
      </c>
      <c r="M48" s="84">
        <v>45934</v>
      </c>
      <c r="N48" s="83"/>
      <c r="O48" s="83"/>
      <c r="P48" s="83"/>
    </row>
    <row r="49" spans="1:16" thickTop="1" x14ac:dyDescent="0.25">
      <c r="A49" s="112">
        <v>45802</v>
      </c>
      <c r="B49" s="66" t="s">
        <v>12</v>
      </c>
      <c r="C49" s="67">
        <f>'BOI16'!E18</f>
        <v>0</v>
      </c>
      <c r="D49" s="67">
        <f>'BOI16'!I18</f>
        <v>0</v>
      </c>
      <c r="E49" s="67">
        <f>'BOI16'!J18</f>
        <v>0</v>
      </c>
      <c r="F49" s="68">
        <f>'BOI16'!K18</f>
        <v>0</v>
      </c>
      <c r="G49" s="67">
        <f>'BOI16'!L18</f>
        <v>0</v>
      </c>
      <c r="H49" s="69">
        <f>'BOI16'!M18</f>
        <v>0</v>
      </c>
      <c r="I49" s="115">
        <f t="shared" ref="I49" si="14">ROUND(0.5*H49+0.25*H50+0.25*H51,0)</f>
        <v>0</v>
      </c>
      <c r="J49" s="109"/>
      <c r="L49" s="84">
        <v>45935</v>
      </c>
      <c r="M49" s="84">
        <v>45941</v>
      </c>
      <c r="N49" s="83"/>
      <c r="O49" s="83"/>
      <c r="P49" s="83"/>
    </row>
    <row r="50" spans="1:16" ht="14.25" x14ac:dyDescent="0.25">
      <c r="A50" s="113"/>
      <c r="B50" s="9" t="s">
        <v>14</v>
      </c>
      <c r="C50" s="17">
        <f>SNRV16!E18</f>
        <v>0</v>
      </c>
      <c r="D50" s="17">
        <f>SNRV16!I18</f>
        <v>0</v>
      </c>
      <c r="E50" s="17">
        <f>SNRV16!J18</f>
        <v>0</v>
      </c>
      <c r="F50" s="43">
        <f>SNRV16!K18</f>
        <v>0</v>
      </c>
      <c r="G50" s="17">
        <f>SNRV16!L18</f>
        <v>0</v>
      </c>
      <c r="H50" s="28">
        <f>SNRV16!M18</f>
        <v>0</v>
      </c>
      <c r="I50" s="116"/>
      <c r="J50" s="110"/>
      <c r="L50" s="84">
        <v>45942</v>
      </c>
      <c r="M50" s="84">
        <v>45948</v>
      </c>
      <c r="N50" s="83"/>
      <c r="O50" s="83"/>
      <c r="P50" s="83"/>
    </row>
    <row r="51" spans="1:16" thickBot="1" x14ac:dyDescent="0.3">
      <c r="A51" s="114"/>
      <c r="B51" s="72" t="s">
        <v>13</v>
      </c>
      <c r="C51" s="73">
        <f>'OWY16'!E18</f>
        <v>0</v>
      </c>
      <c r="D51" s="73">
        <f>'OWY16'!I18</f>
        <v>0</v>
      </c>
      <c r="E51" s="73">
        <f>'OWY16'!J18</f>
        <v>0</v>
      </c>
      <c r="F51" s="74">
        <f>'OWY16'!K18</f>
        <v>0</v>
      </c>
      <c r="G51" s="73">
        <f>'OWY16'!L18</f>
        <v>0</v>
      </c>
      <c r="H51" s="73">
        <f>'OWY16'!M18</f>
        <v>0</v>
      </c>
      <c r="I51" s="117"/>
      <c r="J51" s="111"/>
      <c r="L51" s="84">
        <v>45949</v>
      </c>
      <c r="M51" s="84">
        <v>43398</v>
      </c>
      <c r="N51" s="83"/>
      <c r="O51" s="83"/>
      <c r="P51" s="83"/>
    </row>
    <row r="52" spans="1:16" thickTop="1" x14ac:dyDescent="0.25">
      <c r="A52" s="112">
        <v>45803</v>
      </c>
      <c r="B52" s="70" t="s">
        <v>12</v>
      </c>
      <c r="C52" s="67">
        <f>'BOI16'!E19</f>
        <v>0</v>
      </c>
      <c r="D52" s="67">
        <f>'BOI16'!I19</f>
        <v>0</v>
      </c>
      <c r="E52" s="67">
        <f>'BOI16'!J19</f>
        <v>0</v>
      </c>
      <c r="F52" s="68">
        <f>'BOI16'!K19</f>
        <v>0</v>
      </c>
      <c r="G52" s="67">
        <f>'BOI16'!L19</f>
        <v>0</v>
      </c>
      <c r="H52" s="69">
        <f>'BOI16'!M19</f>
        <v>0</v>
      </c>
      <c r="I52" s="115">
        <f t="shared" ref="I52" si="15">ROUND(0.5*H52+0.25*H53+0.25*H54,0)</f>
        <v>0</v>
      </c>
      <c r="J52" s="109"/>
      <c r="L52" s="84">
        <v>45956</v>
      </c>
      <c r="M52" s="84">
        <v>45962</v>
      </c>
      <c r="N52" s="83"/>
      <c r="O52" s="83"/>
      <c r="P52" s="83"/>
    </row>
    <row r="53" spans="1:16" ht="14.25" x14ac:dyDescent="0.25">
      <c r="A53" s="113"/>
      <c r="B53" s="9" t="s">
        <v>14</v>
      </c>
      <c r="C53" s="17">
        <f>SNRV16!E19</f>
        <v>0</v>
      </c>
      <c r="D53" s="17">
        <f>SNRV16!I19</f>
        <v>0</v>
      </c>
      <c r="E53" s="17">
        <f>SNRV16!J19</f>
        <v>0</v>
      </c>
      <c r="F53" s="43">
        <f>SNRV16!K19</f>
        <v>0</v>
      </c>
      <c r="G53" s="17">
        <f>SNRV16!L19</f>
        <v>0</v>
      </c>
      <c r="H53" s="28">
        <f>SNRV16!M19</f>
        <v>0</v>
      </c>
      <c r="I53" s="116"/>
      <c r="J53" s="110"/>
    </row>
    <row r="54" spans="1:16" thickBot="1" x14ac:dyDescent="0.3">
      <c r="A54" s="114"/>
      <c r="B54" s="75" t="s">
        <v>13</v>
      </c>
      <c r="C54" s="73">
        <f>'OWY16'!E19</f>
        <v>0</v>
      </c>
      <c r="D54" s="73">
        <f>'OWY16'!I19</f>
        <v>0</v>
      </c>
      <c r="E54" s="73">
        <f>'OWY16'!J19</f>
        <v>0</v>
      </c>
      <c r="F54" s="74">
        <f>'OWY16'!K19</f>
        <v>0</v>
      </c>
      <c r="G54" s="73">
        <f>'OWY16'!L19</f>
        <v>0</v>
      </c>
      <c r="H54" s="73">
        <f>'OWY16'!M19</f>
        <v>0</v>
      </c>
      <c r="I54" s="117"/>
      <c r="J54" s="111"/>
      <c r="M54" s="82"/>
      <c r="N54" s="83" t="s">
        <v>47</v>
      </c>
      <c r="O54" s="83" t="s">
        <v>48</v>
      </c>
      <c r="P54" s="83" t="s">
        <v>49</v>
      </c>
    </row>
    <row r="55" spans="1:16" thickTop="1" x14ac:dyDescent="0.25">
      <c r="A55" s="112">
        <v>45804</v>
      </c>
      <c r="B55" s="66" t="s">
        <v>12</v>
      </c>
      <c r="C55" s="67">
        <f>'BOI16'!E20</f>
        <v>0</v>
      </c>
      <c r="D55" s="67">
        <f>'BOI16'!I20</f>
        <v>0</v>
      </c>
      <c r="E55" s="67">
        <f>'BOI16'!J20</f>
        <v>0</v>
      </c>
      <c r="F55" s="68">
        <f>'BOI16'!K20</f>
        <v>0</v>
      </c>
      <c r="G55" s="67">
        <f>'BOI16'!L20</f>
        <v>0</v>
      </c>
      <c r="H55" s="69">
        <f>'BOI16'!M20</f>
        <v>0</v>
      </c>
      <c r="I55" s="115">
        <f t="shared" ref="I55" si="16">ROUND(0.5*H55+0.25*H56+0.25*H57,0)</f>
        <v>0</v>
      </c>
      <c r="J55" s="109"/>
      <c r="L55" s="133" t="s">
        <v>46</v>
      </c>
      <c r="M55" s="134"/>
      <c r="N55" s="133" t="s">
        <v>55</v>
      </c>
      <c r="O55" s="135"/>
      <c r="P55" s="134"/>
    </row>
    <row r="56" spans="1:16" ht="14.25" x14ac:dyDescent="0.25">
      <c r="A56" s="113"/>
      <c r="B56" s="9" t="s">
        <v>14</v>
      </c>
      <c r="C56" s="17">
        <f>SNRV16!E20</f>
        <v>0</v>
      </c>
      <c r="D56" s="17">
        <f>SNRV16!I20</f>
        <v>0</v>
      </c>
      <c r="E56" s="17">
        <f>SNRV16!J20</f>
        <v>0</v>
      </c>
      <c r="F56" s="43">
        <f>SNRV16!K20</f>
        <v>0</v>
      </c>
      <c r="G56" s="17">
        <f>SNRV16!L20</f>
        <v>0</v>
      </c>
      <c r="H56" s="28">
        <f>SNRV16!M20</f>
        <v>0</v>
      </c>
      <c r="I56" s="116"/>
      <c r="J56" s="110"/>
      <c r="L56" s="131" t="s">
        <v>50</v>
      </c>
      <c r="M56" s="132"/>
      <c r="N56" s="83">
        <f>COUNTIF(N$28:N$52,"L")</f>
        <v>0</v>
      </c>
      <c r="O56" s="83">
        <f>COUNTIF(O$28:O$52,"L")</f>
        <v>0</v>
      </c>
      <c r="P56" s="83">
        <f>COUNTIF(P$28:P$52,"L")</f>
        <v>0</v>
      </c>
    </row>
    <row r="57" spans="1:16" ht="15.75" customHeight="1" thickBot="1" x14ac:dyDescent="0.3">
      <c r="A57" s="114"/>
      <c r="B57" s="72" t="s">
        <v>13</v>
      </c>
      <c r="C57" s="73">
        <f>'OWY16'!E20</f>
        <v>0</v>
      </c>
      <c r="D57" s="73">
        <f>'OWY16'!I20</f>
        <v>0</v>
      </c>
      <c r="E57" s="73">
        <f>'OWY16'!J20</f>
        <v>0</v>
      </c>
      <c r="F57" s="74">
        <f>'OWY16'!K20</f>
        <v>0</v>
      </c>
      <c r="G57" s="73">
        <f>'OWY16'!L20</f>
        <v>0</v>
      </c>
      <c r="H57" s="73">
        <f>'OWY16'!M20</f>
        <v>0</v>
      </c>
      <c r="I57" s="117"/>
      <c r="J57" s="111"/>
      <c r="L57" s="122" t="s">
        <v>51</v>
      </c>
      <c r="M57" s="123"/>
      <c r="N57" s="83">
        <f>COUNTIF(N$28:N$52,"M")</f>
        <v>0</v>
      </c>
      <c r="O57" s="83">
        <f t="shared" ref="O57:P57" si="17">COUNTIF(O$28:O$52,"M")</f>
        <v>0</v>
      </c>
      <c r="P57" s="83">
        <f t="shared" si="17"/>
        <v>0</v>
      </c>
    </row>
    <row r="58" spans="1:16" thickTop="1" x14ac:dyDescent="0.25">
      <c r="A58" s="112">
        <v>45805</v>
      </c>
      <c r="B58" s="70" t="s">
        <v>12</v>
      </c>
      <c r="C58" s="67">
        <f>'BOI16'!E21</f>
        <v>0</v>
      </c>
      <c r="D58" s="67">
        <f>'BOI16'!I21</f>
        <v>0</v>
      </c>
      <c r="E58" s="67">
        <f>'BOI16'!J21</f>
        <v>0</v>
      </c>
      <c r="F58" s="68">
        <f>'BOI16'!K21</f>
        <v>0</v>
      </c>
      <c r="G58" s="67">
        <f>'BOI16'!L21</f>
        <v>0</v>
      </c>
      <c r="H58" s="69">
        <f>'BOI16'!M21</f>
        <v>0</v>
      </c>
      <c r="I58" s="115">
        <f t="shared" ref="I58" si="18">ROUND(0.5*H58+0.25*H59+0.25*H60,0)</f>
        <v>0</v>
      </c>
      <c r="J58" s="109"/>
      <c r="L58" s="124" t="s">
        <v>52</v>
      </c>
      <c r="M58" s="125"/>
      <c r="N58" s="83">
        <f>COUNTIF(N$28:N$52,"H")</f>
        <v>0</v>
      </c>
      <c r="O58" s="83">
        <f t="shared" ref="O58:P58" si="19">COUNTIF(O$28:O$52,"H")</f>
        <v>0</v>
      </c>
      <c r="P58" s="83">
        <f t="shared" si="19"/>
        <v>0</v>
      </c>
    </row>
    <row r="59" spans="1:16" ht="14.25" x14ac:dyDescent="0.25">
      <c r="A59" s="113"/>
      <c r="B59" s="9" t="s">
        <v>14</v>
      </c>
      <c r="C59" s="17">
        <f>SNRV16!E21</f>
        <v>0</v>
      </c>
      <c r="D59" s="17">
        <f>SNRV16!I21</f>
        <v>0</v>
      </c>
      <c r="E59" s="17">
        <f>SNRV16!J21</f>
        <v>0</v>
      </c>
      <c r="F59" s="43">
        <f>SNRV16!K21</f>
        <v>0</v>
      </c>
      <c r="G59" s="17">
        <f>SNRV16!L21</f>
        <v>0</v>
      </c>
      <c r="H59" s="28">
        <f>SNRV16!M21</f>
        <v>0</v>
      </c>
      <c r="I59" s="116"/>
      <c r="J59" s="110"/>
      <c r="L59" s="126" t="s">
        <v>53</v>
      </c>
      <c r="M59" s="127"/>
      <c r="N59" s="83">
        <f>COUNTIF(N$28:N$52,"V")</f>
        <v>0</v>
      </c>
      <c r="O59" s="83">
        <f t="shared" ref="O59:P59" si="20">COUNTIF(O$28:O$52,"V")</f>
        <v>0</v>
      </c>
      <c r="P59" s="83">
        <f t="shared" si="20"/>
        <v>0</v>
      </c>
    </row>
    <row r="60" spans="1:16" ht="14.25" customHeight="1" thickBot="1" x14ac:dyDescent="0.3">
      <c r="A60" s="114"/>
      <c r="B60" s="75" t="s">
        <v>13</v>
      </c>
      <c r="C60" s="73">
        <f>'OWY16'!E21</f>
        <v>0</v>
      </c>
      <c r="D60" s="73">
        <f>'OWY16'!I21</f>
        <v>0</v>
      </c>
      <c r="E60" s="73">
        <f>'OWY16'!J21</f>
        <v>0</v>
      </c>
      <c r="F60" s="74">
        <f>'OWY16'!K21</f>
        <v>0</v>
      </c>
      <c r="G60" s="73">
        <f>'OWY16'!L21</f>
        <v>0</v>
      </c>
      <c r="H60" s="73">
        <f>'OWY16'!M21</f>
        <v>0</v>
      </c>
      <c r="I60" s="117"/>
      <c r="J60" s="111"/>
      <c r="L60" s="120" t="s">
        <v>54</v>
      </c>
      <c r="M60" s="121"/>
      <c r="N60" s="83">
        <f>COUNTIF(N$28:N$52,"E")</f>
        <v>0</v>
      </c>
      <c r="O60" s="83">
        <f t="shared" ref="O60:P60" si="21">COUNTIF(O$28:O$52,"E")</f>
        <v>0</v>
      </c>
      <c r="P60" s="83">
        <f t="shared" si="21"/>
        <v>0</v>
      </c>
    </row>
    <row r="61" spans="1:16" thickTop="1" x14ac:dyDescent="0.25">
      <c r="A61" s="112">
        <v>45806</v>
      </c>
      <c r="B61" s="66" t="s">
        <v>12</v>
      </c>
      <c r="C61" s="67">
        <f>'BOI16'!E22</f>
        <v>0</v>
      </c>
      <c r="D61" s="67">
        <f>'BOI16'!I22</f>
        <v>0</v>
      </c>
      <c r="E61" s="67">
        <f>'BOI16'!J22</f>
        <v>0</v>
      </c>
      <c r="F61" s="68">
        <f>'BOI16'!K22</f>
        <v>0</v>
      </c>
      <c r="G61" s="67">
        <f>'BOI16'!L22</f>
        <v>0</v>
      </c>
      <c r="H61" s="69">
        <f>'BOI16'!M22</f>
        <v>0</v>
      </c>
      <c r="I61" s="115">
        <f t="shared" ref="I61" si="22">ROUND(0.5*H61+0.25*H62+0.25*H63,0)</f>
        <v>0</v>
      </c>
      <c r="J61" s="109"/>
      <c r="M61" s="82"/>
    </row>
    <row r="62" spans="1:16" ht="14.25" x14ac:dyDescent="0.25">
      <c r="A62" s="113"/>
      <c r="B62" s="9" t="s">
        <v>14</v>
      </c>
      <c r="C62" s="17">
        <f>SNRV16!E22</f>
        <v>0</v>
      </c>
      <c r="D62" s="17">
        <f>SNRV16!I22</f>
        <v>0</v>
      </c>
      <c r="E62" s="17">
        <f>SNRV16!J22</f>
        <v>0</v>
      </c>
      <c r="F62" s="43">
        <f>SNRV16!K22</f>
        <v>0</v>
      </c>
      <c r="G62" s="17">
        <f>SNRV16!L22</f>
        <v>0</v>
      </c>
      <c r="H62" s="28">
        <f>SNRV16!M22</f>
        <v>0</v>
      </c>
      <c r="I62" s="116"/>
      <c r="J62" s="110"/>
      <c r="M62" s="82"/>
    </row>
    <row r="63" spans="1:16" thickBot="1" x14ac:dyDescent="0.3">
      <c r="A63" s="114"/>
      <c r="B63" s="72" t="s">
        <v>13</v>
      </c>
      <c r="C63" s="73">
        <f>'OWY16'!E22</f>
        <v>0</v>
      </c>
      <c r="D63" s="73">
        <f>'OWY16'!I22</f>
        <v>0</v>
      </c>
      <c r="E63" s="73">
        <f>'OWY16'!J22</f>
        <v>0</v>
      </c>
      <c r="F63" s="74">
        <f>'OWY16'!K22</f>
        <v>0</v>
      </c>
      <c r="G63" s="73">
        <f>'OWY16'!L22</f>
        <v>0</v>
      </c>
      <c r="H63" s="73">
        <f>'OWY16'!M22</f>
        <v>0</v>
      </c>
      <c r="I63" s="117"/>
      <c r="J63" s="111"/>
      <c r="M63" s="82"/>
    </row>
    <row r="64" spans="1:16" thickTop="1" x14ac:dyDescent="0.25">
      <c r="A64" s="112">
        <v>45807</v>
      </c>
      <c r="B64" s="66" t="s">
        <v>12</v>
      </c>
      <c r="C64" s="67">
        <f>'BOI16'!E23</f>
        <v>0</v>
      </c>
      <c r="D64" s="67">
        <f>'BOI16'!I23</f>
        <v>0</v>
      </c>
      <c r="E64" s="67">
        <f>'BOI16'!J23</f>
        <v>0</v>
      </c>
      <c r="F64" s="68">
        <f>'BOI16'!K23</f>
        <v>0</v>
      </c>
      <c r="G64" s="67">
        <f>'BOI16'!L23</f>
        <v>0</v>
      </c>
      <c r="H64" s="69">
        <f>'BOI16'!M23</f>
        <v>0</v>
      </c>
      <c r="I64" s="115">
        <f t="shared" ref="I64" si="23">ROUND(0.5*H64+0.25*H65+0.25*H66,0)</f>
        <v>0</v>
      </c>
      <c r="J64" s="109"/>
    </row>
    <row r="65" spans="1:10" ht="14.25" x14ac:dyDescent="0.25">
      <c r="A65" s="113"/>
      <c r="B65" s="9" t="s">
        <v>14</v>
      </c>
      <c r="C65" s="17">
        <f>SNRV16!E23</f>
        <v>0</v>
      </c>
      <c r="D65" s="17">
        <f>SNRV16!I23</f>
        <v>0</v>
      </c>
      <c r="E65" s="17">
        <f>SNRV16!J23</f>
        <v>0</v>
      </c>
      <c r="F65" s="43">
        <f>SNRV16!K23</f>
        <v>0</v>
      </c>
      <c r="G65" s="17">
        <f>SNRV16!L23</f>
        <v>0</v>
      </c>
      <c r="H65" s="28">
        <f>SNRV16!M23</f>
        <v>0</v>
      </c>
      <c r="I65" s="116"/>
      <c r="J65" s="110"/>
    </row>
    <row r="66" spans="1:10" thickBot="1" x14ac:dyDescent="0.3">
      <c r="A66" s="114"/>
      <c r="B66" s="72" t="s">
        <v>13</v>
      </c>
      <c r="C66" s="73">
        <f>'OWY16'!E23</f>
        <v>0</v>
      </c>
      <c r="D66" s="73">
        <f>'OWY16'!I23</f>
        <v>0</v>
      </c>
      <c r="E66" s="73">
        <f>'OWY16'!J23</f>
        <v>0</v>
      </c>
      <c r="F66" s="74">
        <f>'OWY16'!K23</f>
        <v>0</v>
      </c>
      <c r="G66" s="73">
        <f>'OWY16'!L23</f>
        <v>0</v>
      </c>
      <c r="H66" s="73">
        <f>'OWY16'!M23</f>
        <v>0</v>
      </c>
      <c r="I66" s="117"/>
      <c r="J66" s="111"/>
    </row>
    <row r="67" spans="1:10" thickTop="1" x14ac:dyDescent="0.25">
      <c r="A67" s="112">
        <v>45808</v>
      </c>
      <c r="B67" s="71" t="s">
        <v>12</v>
      </c>
      <c r="C67" s="67">
        <f>'BOI16'!E24</f>
        <v>0</v>
      </c>
      <c r="D67" s="67">
        <f>'BOI16'!I24</f>
        <v>0</v>
      </c>
      <c r="E67" s="67">
        <f>'BOI16'!J24</f>
        <v>0</v>
      </c>
      <c r="F67" s="68">
        <f>'BOI16'!K24</f>
        <v>0</v>
      </c>
      <c r="G67" s="67">
        <f>'BOI16'!L24</f>
        <v>0</v>
      </c>
      <c r="H67" s="69">
        <f>'BOI16'!M24</f>
        <v>0</v>
      </c>
      <c r="I67" s="115">
        <f t="shared" ref="I67" si="24">ROUND(0.5*H67+0.25*H68+0.25*H69,0)</f>
        <v>0</v>
      </c>
      <c r="J67" s="109"/>
    </row>
    <row r="68" spans="1:10" ht="14.25" x14ac:dyDescent="0.25">
      <c r="A68" s="113"/>
      <c r="B68" s="9" t="s">
        <v>14</v>
      </c>
      <c r="C68" s="17">
        <f>SNRV16!E24</f>
        <v>0</v>
      </c>
      <c r="D68" s="17">
        <f>SNRV16!I24</f>
        <v>0</v>
      </c>
      <c r="E68" s="17">
        <f>SNRV16!J24</f>
        <v>0</v>
      </c>
      <c r="F68" s="43">
        <f>SNRV16!K24</f>
        <v>0</v>
      </c>
      <c r="G68" s="17">
        <f>SNRV16!L24</f>
        <v>0</v>
      </c>
      <c r="H68" s="28">
        <f>SNRV16!M24</f>
        <v>0</v>
      </c>
      <c r="I68" s="116"/>
      <c r="J68" s="110"/>
    </row>
    <row r="69" spans="1:10" thickBot="1" x14ac:dyDescent="0.3">
      <c r="A69" s="114"/>
      <c r="B69" s="72" t="s">
        <v>13</v>
      </c>
      <c r="C69" s="73">
        <f>'OWY16'!E24</f>
        <v>0</v>
      </c>
      <c r="D69" s="73">
        <f>'OWY16'!I24</f>
        <v>0</v>
      </c>
      <c r="E69" s="73">
        <f>'OWY16'!J24</f>
        <v>0</v>
      </c>
      <c r="F69" s="74">
        <f>'OWY16'!K24</f>
        <v>0</v>
      </c>
      <c r="G69" s="73">
        <f>'OWY16'!L24</f>
        <v>0</v>
      </c>
      <c r="H69" s="73">
        <f>'OWY16'!M24</f>
        <v>0</v>
      </c>
      <c r="I69" s="117"/>
      <c r="J69" s="111"/>
    </row>
    <row r="70" spans="1:10" thickTop="1" x14ac:dyDescent="0.25">
      <c r="A70" s="112">
        <v>45809</v>
      </c>
      <c r="B70" s="66" t="s">
        <v>12</v>
      </c>
      <c r="C70" s="67">
        <f>'BOI16'!E25</f>
        <v>0</v>
      </c>
      <c r="D70" s="67">
        <f>'BOI16'!I25</f>
        <v>0</v>
      </c>
      <c r="E70" s="67">
        <f>'BOI16'!J25</f>
        <v>0</v>
      </c>
      <c r="F70" s="68">
        <f>'BOI16'!K25</f>
        <v>0</v>
      </c>
      <c r="G70" s="67">
        <f>'BOI16'!L25</f>
        <v>0</v>
      </c>
      <c r="H70" s="69">
        <f>'BOI16'!M25</f>
        <v>0</v>
      </c>
      <c r="I70" s="115">
        <f t="shared" ref="I70" si="25">ROUND(0.5*H70+0.25*H71+0.25*H72,0)</f>
        <v>0</v>
      </c>
      <c r="J70" s="109"/>
    </row>
    <row r="71" spans="1:10" ht="14.25" x14ac:dyDescent="0.25">
      <c r="A71" s="113"/>
      <c r="B71" s="9" t="s">
        <v>14</v>
      </c>
      <c r="C71" s="17">
        <f>SNRV16!E25</f>
        <v>0</v>
      </c>
      <c r="D71" s="17">
        <f>SNRV16!I25</f>
        <v>0</v>
      </c>
      <c r="E71" s="17">
        <f>SNRV16!J25</f>
        <v>0</v>
      </c>
      <c r="F71" s="43">
        <f>SNRV16!K25</f>
        <v>0</v>
      </c>
      <c r="G71" s="17">
        <f>SNRV16!L25</f>
        <v>0</v>
      </c>
      <c r="H71" s="28">
        <f>SNRV16!M25</f>
        <v>0</v>
      </c>
      <c r="I71" s="116"/>
      <c r="J71" s="110"/>
    </row>
    <row r="72" spans="1:10" thickBot="1" x14ac:dyDescent="0.3">
      <c r="A72" s="114"/>
      <c r="B72" s="72" t="s">
        <v>13</v>
      </c>
      <c r="C72" s="73">
        <f>'OWY16'!E25</f>
        <v>0</v>
      </c>
      <c r="D72" s="73">
        <f>'OWY16'!I25</f>
        <v>0</v>
      </c>
      <c r="E72" s="73">
        <f>'OWY16'!J25</f>
        <v>0</v>
      </c>
      <c r="F72" s="74">
        <f>'OWY16'!K25</f>
        <v>0</v>
      </c>
      <c r="G72" s="73">
        <f>'OWY16'!L25</f>
        <v>0</v>
      </c>
      <c r="H72" s="73">
        <f>'OWY16'!M25</f>
        <v>0</v>
      </c>
      <c r="I72" s="117"/>
      <c r="J72" s="111"/>
    </row>
    <row r="73" spans="1:10" thickTop="1" x14ac:dyDescent="0.25">
      <c r="A73" s="112">
        <v>45810</v>
      </c>
      <c r="B73" s="71" t="s">
        <v>12</v>
      </c>
      <c r="C73" s="67">
        <f>'BOI16'!E26</f>
        <v>0</v>
      </c>
      <c r="D73" s="67">
        <f>'BOI16'!I26</f>
        <v>0</v>
      </c>
      <c r="E73" s="67">
        <f>'BOI16'!J26</f>
        <v>0</v>
      </c>
      <c r="F73" s="68">
        <f>'BOI16'!K26</f>
        <v>0</v>
      </c>
      <c r="G73" s="67">
        <f>'BOI16'!L26</f>
        <v>0</v>
      </c>
      <c r="H73" s="69">
        <f>'BOI16'!M26</f>
        <v>0</v>
      </c>
      <c r="I73" s="115">
        <f t="shared" ref="I73" si="26">ROUND(0.5*H73+0.25*H74+0.25*H75,0)</f>
        <v>0</v>
      </c>
      <c r="J73" s="109"/>
    </row>
    <row r="74" spans="1:10" ht="14.25" x14ac:dyDescent="0.25">
      <c r="A74" s="113"/>
      <c r="B74" s="9" t="s">
        <v>14</v>
      </c>
      <c r="C74" s="17">
        <f>SNRV16!E26</f>
        <v>0</v>
      </c>
      <c r="D74" s="17">
        <f>SNRV16!I26</f>
        <v>0</v>
      </c>
      <c r="E74" s="17">
        <f>SNRV16!J26</f>
        <v>0</v>
      </c>
      <c r="F74" s="43">
        <f>SNRV16!K26</f>
        <v>0</v>
      </c>
      <c r="G74" s="17">
        <f>SNRV16!L26</f>
        <v>0</v>
      </c>
      <c r="H74" s="28">
        <f>SNRV16!M26</f>
        <v>0</v>
      </c>
      <c r="I74" s="116"/>
      <c r="J74" s="110"/>
    </row>
    <row r="75" spans="1:10" thickBot="1" x14ac:dyDescent="0.3">
      <c r="A75" s="114"/>
      <c r="B75" s="72" t="s">
        <v>13</v>
      </c>
      <c r="C75" s="73">
        <f>'OWY16'!E26</f>
        <v>0</v>
      </c>
      <c r="D75" s="73">
        <f>'OWY16'!I26</f>
        <v>0</v>
      </c>
      <c r="E75" s="73">
        <f>'OWY16'!J26</f>
        <v>0</v>
      </c>
      <c r="F75" s="74">
        <f>'OWY16'!K26</f>
        <v>0</v>
      </c>
      <c r="G75" s="73">
        <f>'OWY16'!L26</f>
        <v>0</v>
      </c>
      <c r="H75" s="73">
        <f>'OWY16'!M26</f>
        <v>0</v>
      </c>
      <c r="I75" s="117"/>
      <c r="J75" s="111"/>
    </row>
    <row r="76" spans="1:10" thickTop="1" x14ac:dyDescent="0.25">
      <c r="A76" s="112">
        <v>45811</v>
      </c>
      <c r="B76" s="70" t="s">
        <v>12</v>
      </c>
      <c r="C76" s="67">
        <f>'BOI16'!E27</f>
        <v>0</v>
      </c>
      <c r="D76" s="67">
        <f>'BOI16'!I27</f>
        <v>0</v>
      </c>
      <c r="E76" s="67">
        <f>'BOI16'!J27</f>
        <v>0</v>
      </c>
      <c r="F76" s="68">
        <f>'BOI16'!K27</f>
        <v>0</v>
      </c>
      <c r="G76" s="67">
        <f>'BOI16'!L27</f>
        <v>0</v>
      </c>
      <c r="H76" s="69">
        <f>'BOI16'!M27</f>
        <v>0</v>
      </c>
      <c r="I76" s="115">
        <f t="shared" ref="I76" si="27">ROUND(0.5*H76+0.25*H77+0.25*H78,0)</f>
        <v>0</v>
      </c>
      <c r="J76" s="109"/>
    </row>
    <row r="77" spans="1:10" ht="14.25" x14ac:dyDescent="0.25">
      <c r="A77" s="113"/>
      <c r="B77" s="9" t="s">
        <v>14</v>
      </c>
      <c r="C77" s="17">
        <f>SNRV16!E27</f>
        <v>0</v>
      </c>
      <c r="D77" s="17">
        <f>SNRV16!I27</f>
        <v>0</v>
      </c>
      <c r="E77" s="17">
        <f>SNRV16!J27</f>
        <v>0</v>
      </c>
      <c r="F77" s="43">
        <f>SNRV16!K27</f>
        <v>0</v>
      </c>
      <c r="G77" s="17">
        <f>SNRV16!L27</f>
        <v>0</v>
      </c>
      <c r="H77" s="28">
        <f>SNRV16!M27</f>
        <v>0</v>
      </c>
      <c r="I77" s="116"/>
      <c r="J77" s="110"/>
    </row>
    <row r="78" spans="1:10" thickBot="1" x14ac:dyDescent="0.3">
      <c r="A78" s="114"/>
      <c r="B78" s="72" t="s">
        <v>13</v>
      </c>
      <c r="C78" s="73">
        <f>'OWY16'!E27</f>
        <v>0</v>
      </c>
      <c r="D78" s="73">
        <f>'OWY16'!I27</f>
        <v>0</v>
      </c>
      <c r="E78" s="73">
        <f>'OWY16'!J27</f>
        <v>0</v>
      </c>
      <c r="F78" s="74">
        <f>'OWY16'!K27</f>
        <v>0</v>
      </c>
      <c r="G78" s="73">
        <f>'OWY16'!L27</f>
        <v>0</v>
      </c>
      <c r="H78" s="73">
        <f>'OWY16'!M27</f>
        <v>0</v>
      </c>
      <c r="I78" s="117"/>
      <c r="J78" s="111"/>
    </row>
    <row r="79" spans="1:10" thickTop="1" x14ac:dyDescent="0.25">
      <c r="A79" s="112">
        <v>45812</v>
      </c>
      <c r="B79" s="66" t="s">
        <v>12</v>
      </c>
      <c r="C79" s="67">
        <f>'BOI16'!E28</f>
        <v>0</v>
      </c>
      <c r="D79" s="67">
        <f>'BOI16'!I28</f>
        <v>0</v>
      </c>
      <c r="E79" s="67">
        <f>'BOI16'!J28</f>
        <v>0</v>
      </c>
      <c r="F79" s="68">
        <f>'BOI16'!K28</f>
        <v>0</v>
      </c>
      <c r="G79" s="67">
        <f>'BOI16'!L28</f>
        <v>0</v>
      </c>
      <c r="H79" s="69">
        <f>'BOI16'!M28</f>
        <v>0</v>
      </c>
      <c r="I79" s="115">
        <f t="shared" ref="I79" si="28">ROUND(0.5*H79+0.25*H80+0.25*H81,0)</f>
        <v>0</v>
      </c>
      <c r="J79" s="109"/>
    </row>
    <row r="80" spans="1:10" ht="14.25" x14ac:dyDescent="0.25">
      <c r="A80" s="113"/>
      <c r="B80" s="9" t="s">
        <v>14</v>
      </c>
      <c r="C80" s="17">
        <f>SNRV16!E28</f>
        <v>0</v>
      </c>
      <c r="D80" s="17">
        <f>SNRV16!I28</f>
        <v>0</v>
      </c>
      <c r="E80" s="17">
        <f>SNRV16!J28</f>
        <v>0</v>
      </c>
      <c r="F80" s="43">
        <f>SNRV16!K28</f>
        <v>0</v>
      </c>
      <c r="G80" s="17">
        <f>SNRV16!L28</f>
        <v>0</v>
      </c>
      <c r="H80" s="28">
        <f>SNRV16!M28</f>
        <v>0</v>
      </c>
      <c r="I80" s="116"/>
      <c r="J80" s="110"/>
    </row>
    <row r="81" spans="1:10" thickBot="1" x14ac:dyDescent="0.3">
      <c r="A81" s="114"/>
      <c r="B81" s="72" t="s">
        <v>13</v>
      </c>
      <c r="C81" s="73">
        <f>'OWY16'!E28</f>
        <v>0</v>
      </c>
      <c r="D81" s="73">
        <f>'OWY16'!I28</f>
        <v>0</v>
      </c>
      <c r="E81" s="73">
        <f>'OWY16'!J28</f>
        <v>0</v>
      </c>
      <c r="F81" s="74">
        <f>'OWY16'!K28</f>
        <v>0</v>
      </c>
      <c r="G81" s="73">
        <f>'OWY16'!L28</f>
        <v>0</v>
      </c>
      <c r="H81" s="73">
        <f>'OWY16'!M28</f>
        <v>0</v>
      </c>
      <c r="I81" s="117"/>
      <c r="J81" s="111"/>
    </row>
    <row r="82" spans="1:10" thickTop="1" x14ac:dyDescent="0.25">
      <c r="A82" s="112">
        <v>45813</v>
      </c>
      <c r="B82" s="71" t="s">
        <v>12</v>
      </c>
      <c r="C82" s="67">
        <f>'BOI16'!E29</f>
        <v>0</v>
      </c>
      <c r="D82" s="67">
        <f>'BOI16'!I29</f>
        <v>0</v>
      </c>
      <c r="E82" s="67">
        <f>'BOI16'!J29</f>
        <v>0</v>
      </c>
      <c r="F82" s="68">
        <f>'BOI16'!K29</f>
        <v>0</v>
      </c>
      <c r="G82" s="67">
        <f>'BOI16'!L29</f>
        <v>0</v>
      </c>
      <c r="H82" s="69">
        <f>'BOI16'!M29</f>
        <v>0</v>
      </c>
      <c r="I82" s="115">
        <f t="shared" ref="I82" si="29">ROUND(0.5*H82+0.25*H83+0.25*H84,0)</f>
        <v>0</v>
      </c>
      <c r="J82" s="109"/>
    </row>
    <row r="83" spans="1:10" ht="14.25" x14ac:dyDescent="0.25">
      <c r="A83" s="113"/>
      <c r="B83" s="9" t="s">
        <v>14</v>
      </c>
      <c r="C83" s="17">
        <f>SNRV16!E29</f>
        <v>0</v>
      </c>
      <c r="D83" s="17">
        <f>SNRV16!I29</f>
        <v>0</v>
      </c>
      <c r="E83" s="17">
        <f>SNRV16!J29</f>
        <v>0</v>
      </c>
      <c r="F83" s="43">
        <f>SNRV16!K29</f>
        <v>0</v>
      </c>
      <c r="G83" s="17">
        <f>SNRV16!L29</f>
        <v>0</v>
      </c>
      <c r="H83" s="28">
        <f>SNRV16!M29</f>
        <v>0</v>
      </c>
      <c r="I83" s="116"/>
      <c r="J83" s="110"/>
    </row>
    <row r="84" spans="1:10" thickBot="1" x14ac:dyDescent="0.3">
      <c r="A84" s="114"/>
      <c r="B84" s="72" t="s">
        <v>13</v>
      </c>
      <c r="C84" s="73">
        <f>'OWY16'!E29</f>
        <v>0</v>
      </c>
      <c r="D84" s="73">
        <f>'OWY16'!I29</f>
        <v>0</v>
      </c>
      <c r="E84" s="73">
        <f>'OWY16'!J29</f>
        <v>0</v>
      </c>
      <c r="F84" s="74">
        <f>'OWY16'!K29</f>
        <v>0</v>
      </c>
      <c r="G84" s="73">
        <f>'OWY16'!L29</f>
        <v>0</v>
      </c>
      <c r="H84" s="73">
        <f>'OWY16'!M29</f>
        <v>0</v>
      </c>
      <c r="I84" s="117"/>
      <c r="J84" s="111"/>
    </row>
    <row r="85" spans="1:10" thickTop="1" x14ac:dyDescent="0.25">
      <c r="A85" s="112">
        <v>45814</v>
      </c>
      <c r="B85" s="66" t="s">
        <v>12</v>
      </c>
      <c r="C85" s="67">
        <f>'BOI16'!E30</f>
        <v>0</v>
      </c>
      <c r="D85" s="67">
        <f>'BOI16'!I30</f>
        <v>0</v>
      </c>
      <c r="E85" s="67">
        <f>'BOI16'!J30</f>
        <v>0</v>
      </c>
      <c r="F85" s="68">
        <f>'BOI16'!K30</f>
        <v>0</v>
      </c>
      <c r="G85" s="67">
        <f>'BOI16'!L30</f>
        <v>0</v>
      </c>
      <c r="H85" s="69">
        <f>'BOI16'!M30</f>
        <v>0</v>
      </c>
      <c r="I85" s="115">
        <f t="shared" ref="I85" si="30">ROUND(0.5*H85+0.25*H86+0.25*H87,0)</f>
        <v>0</v>
      </c>
      <c r="J85" s="109"/>
    </row>
    <row r="86" spans="1:10" ht="14.25" x14ac:dyDescent="0.25">
      <c r="A86" s="113"/>
      <c r="B86" s="9" t="s">
        <v>14</v>
      </c>
      <c r="C86" s="17">
        <f>SNRV16!E30</f>
        <v>0</v>
      </c>
      <c r="D86" s="17">
        <f>SNRV16!I30</f>
        <v>0</v>
      </c>
      <c r="E86" s="17">
        <f>SNRV16!J30</f>
        <v>0</v>
      </c>
      <c r="F86" s="43">
        <f>SNRV16!K30</f>
        <v>0</v>
      </c>
      <c r="G86" s="17">
        <f>SNRV16!L30</f>
        <v>0</v>
      </c>
      <c r="H86" s="28">
        <f>SNRV16!M30</f>
        <v>0</v>
      </c>
      <c r="I86" s="116"/>
      <c r="J86" s="110"/>
    </row>
    <row r="87" spans="1:10" thickBot="1" x14ac:dyDescent="0.3">
      <c r="A87" s="114"/>
      <c r="B87" s="72" t="s">
        <v>13</v>
      </c>
      <c r="C87" s="73">
        <f>'OWY16'!E30</f>
        <v>0</v>
      </c>
      <c r="D87" s="73">
        <f>'OWY16'!I30</f>
        <v>0</v>
      </c>
      <c r="E87" s="73">
        <f>'OWY16'!J30</f>
        <v>0</v>
      </c>
      <c r="F87" s="74">
        <f>'OWY16'!K30</f>
        <v>0</v>
      </c>
      <c r="G87" s="73">
        <f>'OWY16'!L30</f>
        <v>0</v>
      </c>
      <c r="H87" s="73">
        <f>'OWY16'!M30</f>
        <v>0</v>
      </c>
      <c r="I87" s="117"/>
      <c r="J87" s="111"/>
    </row>
    <row r="88" spans="1:10" thickTop="1" x14ac:dyDescent="0.25">
      <c r="A88" s="112">
        <v>45815</v>
      </c>
      <c r="B88" s="71" t="s">
        <v>12</v>
      </c>
      <c r="C88" s="67">
        <f>'BOI16'!E31</f>
        <v>0</v>
      </c>
      <c r="D88" s="67">
        <f>'BOI16'!I31</f>
        <v>0</v>
      </c>
      <c r="E88" s="67">
        <f>'BOI16'!J31</f>
        <v>0</v>
      </c>
      <c r="F88" s="68">
        <f>'BOI16'!K31</f>
        <v>0</v>
      </c>
      <c r="G88" s="67">
        <f>'BOI16'!L31</f>
        <v>0</v>
      </c>
      <c r="H88" s="69">
        <f>'BOI16'!M31</f>
        <v>0</v>
      </c>
      <c r="I88" s="115">
        <f t="shared" ref="I88" si="31">ROUND(0.5*H88+0.25*H89+0.25*H90,0)</f>
        <v>0</v>
      </c>
      <c r="J88" s="109"/>
    </row>
    <row r="89" spans="1:10" ht="14.25" x14ac:dyDescent="0.25">
      <c r="A89" s="113"/>
      <c r="B89" s="9" t="s">
        <v>14</v>
      </c>
      <c r="C89" s="17">
        <f>SNRV16!E31</f>
        <v>0</v>
      </c>
      <c r="D89" s="17">
        <f>SNRV16!I31</f>
        <v>0</v>
      </c>
      <c r="E89" s="17">
        <f>SNRV16!J31</f>
        <v>0</v>
      </c>
      <c r="F89" s="43">
        <f>SNRV16!K31</f>
        <v>0</v>
      </c>
      <c r="G89" s="17">
        <f>SNRV16!L31</f>
        <v>0</v>
      </c>
      <c r="H89" s="28">
        <f>SNRV16!M31</f>
        <v>0</v>
      </c>
      <c r="I89" s="116"/>
      <c r="J89" s="110"/>
    </row>
    <row r="90" spans="1:10" thickBot="1" x14ac:dyDescent="0.3">
      <c r="A90" s="114"/>
      <c r="B90" s="75" t="s">
        <v>13</v>
      </c>
      <c r="C90" s="73">
        <f>'OWY16'!E31</f>
        <v>0</v>
      </c>
      <c r="D90" s="73">
        <f>'OWY16'!I31</f>
        <v>0</v>
      </c>
      <c r="E90" s="73">
        <f>'OWY16'!J31</f>
        <v>0</v>
      </c>
      <c r="F90" s="74">
        <f>'OWY16'!K31</f>
        <v>0</v>
      </c>
      <c r="G90" s="73">
        <f>'OWY16'!L31</f>
        <v>0</v>
      </c>
      <c r="H90" s="73">
        <f>'OWY16'!M31</f>
        <v>0</v>
      </c>
      <c r="I90" s="117"/>
      <c r="J90" s="111"/>
    </row>
    <row r="91" spans="1:10" thickTop="1" x14ac:dyDescent="0.25">
      <c r="A91" s="112">
        <v>45816</v>
      </c>
      <c r="B91" s="66" t="s">
        <v>12</v>
      </c>
      <c r="C91" s="67">
        <f>'BOI16'!E32</f>
        <v>0</v>
      </c>
      <c r="D91" s="67">
        <f>'BOI16'!I32</f>
        <v>0</v>
      </c>
      <c r="E91" s="67">
        <f>'BOI16'!J32</f>
        <v>0</v>
      </c>
      <c r="F91" s="68">
        <f>'BOI16'!K32</f>
        <v>0</v>
      </c>
      <c r="G91" s="67">
        <f>'BOI16'!L32</f>
        <v>0</v>
      </c>
      <c r="H91" s="69">
        <f>'BOI16'!M32</f>
        <v>0</v>
      </c>
      <c r="I91" s="115">
        <f t="shared" ref="I91" si="32">ROUND(0.5*H91+0.25*H92+0.25*H93,0)</f>
        <v>0</v>
      </c>
      <c r="J91" s="109"/>
    </row>
    <row r="92" spans="1:10" ht="14.25" x14ac:dyDescent="0.25">
      <c r="A92" s="113"/>
      <c r="B92" s="9" t="s">
        <v>14</v>
      </c>
      <c r="C92" s="17">
        <f>SNRV16!E32</f>
        <v>0</v>
      </c>
      <c r="D92" s="17">
        <f>SNRV16!I32</f>
        <v>0</v>
      </c>
      <c r="E92" s="17">
        <f>SNRV16!J32</f>
        <v>0</v>
      </c>
      <c r="F92" s="43">
        <f>SNRV16!K32</f>
        <v>0</v>
      </c>
      <c r="G92" s="17">
        <f>SNRV16!L32</f>
        <v>0</v>
      </c>
      <c r="H92" s="28">
        <f>SNRV16!M32</f>
        <v>0</v>
      </c>
      <c r="I92" s="116"/>
      <c r="J92" s="110"/>
    </row>
    <row r="93" spans="1:10" thickBot="1" x14ac:dyDescent="0.3">
      <c r="A93" s="114"/>
      <c r="B93" s="72" t="s">
        <v>13</v>
      </c>
      <c r="C93" s="73">
        <f>'OWY16'!E32</f>
        <v>0</v>
      </c>
      <c r="D93" s="73">
        <f>'OWY16'!I32</f>
        <v>0</v>
      </c>
      <c r="E93" s="73">
        <f>'OWY16'!J32</f>
        <v>0</v>
      </c>
      <c r="F93" s="74">
        <f>'OWY16'!K32</f>
        <v>0</v>
      </c>
      <c r="G93" s="73">
        <f>'OWY16'!L32</f>
        <v>0</v>
      </c>
      <c r="H93" s="73">
        <f>'OWY16'!M32</f>
        <v>0</v>
      </c>
      <c r="I93" s="117"/>
      <c r="J93" s="111"/>
    </row>
    <row r="94" spans="1:10" s="15" customFormat="1" ht="15" customHeight="1" thickTop="1" x14ac:dyDescent="0.25">
      <c r="A94" s="112">
        <v>45817</v>
      </c>
      <c r="B94" s="66" t="s">
        <v>12</v>
      </c>
      <c r="C94" s="67">
        <f>'BOI16'!E33</f>
        <v>0</v>
      </c>
      <c r="D94" s="67">
        <f>'BOI16'!I33</f>
        <v>0</v>
      </c>
      <c r="E94" s="67">
        <f>'BOI16'!J33</f>
        <v>0</v>
      </c>
      <c r="F94" s="68">
        <f>'BOI16'!K33</f>
        <v>0</v>
      </c>
      <c r="G94" s="67">
        <f>'BOI16'!L33</f>
        <v>0</v>
      </c>
      <c r="H94" s="69">
        <f>'BOI16'!M33</f>
        <v>0</v>
      </c>
      <c r="I94" s="115">
        <f t="shared" ref="I94" si="33">ROUND(0.5*H94+0.25*H95+0.25*H96,0)</f>
        <v>0</v>
      </c>
      <c r="J94" s="109"/>
    </row>
    <row r="95" spans="1:10" s="15" customFormat="1" ht="15" customHeight="1" x14ac:dyDescent="0.25">
      <c r="A95" s="113"/>
      <c r="B95" s="9" t="s">
        <v>14</v>
      </c>
      <c r="C95" s="17">
        <f>SNRV16!E33</f>
        <v>0</v>
      </c>
      <c r="D95" s="17">
        <f>SNRV16!I33</f>
        <v>0</v>
      </c>
      <c r="E95" s="17">
        <f>SNRV16!J33</f>
        <v>0</v>
      </c>
      <c r="F95" s="43">
        <f>SNRV16!K33</f>
        <v>0</v>
      </c>
      <c r="G95" s="17">
        <f>SNRV16!L33</f>
        <v>0</v>
      </c>
      <c r="H95" s="28">
        <f>SNRV16!M33</f>
        <v>0</v>
      </c>
      <c r="I95" s="116"/>
      <c r="J95" s="110"/>
    </row>
    <row r="96" spans="1:10" s="15" customFormat="1" ht="15" customHeight="1" thickBot="1" x14ac:dyDescent="0.3">
      <c r="A96" s="114"/>
      <c r="B96" s="72" t="s">
        <v>13</v>
      </c>
      <c r="C96" s="73">
        <f>'OWY16'!E33</f>
        <v>0</v>
      </c>
      <c r="D96" s="73">
        <f>'OWY16'!I33</f>
        <v>0</v>
      </c>
      <c r="E96" s="73">
        <f>'OWY16'!J33</f>
        <v>0</v>
      </c>
      <c r="F96" s="74">
        <f>'OWY16'!K33</f>
        <v>0</v>
      </c>
      <c r="G96" s="73">
        <f>'OWY16'!L33</f>
        <v>0</v>
      </c>
      <c r="H96" s="73">
        <f>'OWY16'!M33</f>
        <v>0</v>
      </c>
      <c r="I96" s="117"/>
      <c r="J96" s="111"/>
    </row>
    <row r="97" spans="1:10" s="15" customFormat="1" ht="15" customHeight="1" thickTop="1" x14ac:dyDescent="0.25">
      <c r="A97" s="112">
        <v>45818</v>
      </c>
      <c r="B97" s="70" t="s">
        <v>12</v>
      </c>
      <c r="C97" s="67">
        <f>'BOI16'!E34</f>
        <v>0</v>
      </c>
      <c r="D97" s="67">
        <f>'BOI16'!I34</f>
        <v>0</v>
      </c>
      <c r="E97" s="67">
        <f>'BOI16'!J34</f>
        <v>0</v>
      </c>
      <c r="F97" s="68">
        <f>'BOI16'!K34</f>
        <v>0</v>
      </c>
      <c r="G97" s="67">
        <f>'BOI16'!L34</f>
        <v>0</v>
      </c>
      <c r="H97" s="69">
        <f>'BOI16'!M34</f>
        <v>0</v>
      </c>
      <c r="I97" s="115">
        <f t="shared" ref="I97" si="34">ROUND(0.5*H97+0.25*H98+0.25*H99,0)</f>
        <v>0</v>
      </c>
      <c r="J97" s="109"/>
    </row>
    <row r="98" spans="1:10" s="15" customFormat="1" ht="15" customHeight="1" x14ac:dyDescent="0.25">
      <c r="A98" s="113"/>
      <c r="B98" s="9" t="s">
        <v>14</v>
      </c>
      <c r="C98" s="17">
        <f>SNRV16!E34</f>
        <v>0</v>
      </c>
      <c r="D98" s="17">
        <f>SNRV16!I34</f>
        <v>0</v>
      </c>
      <c r="E98" s="17">
        <f>SNRV16!J34</f>
        <v>0</v>
      </c>
      <c r="F98" s="43">
        <f>SNRV16!K34</f>
        <v>0</v>
      </c>
      <c r="G98" s="17">
        <f>SNRV16!L34</f>
        <v>0</v>
      </c>
      <c r="H98" s="28">
        <f>SNRV16!M34</f>
        <v>0</v>
      </c>
      <c r="I98" s="116"/>
      <c r="J98" s="110"/>
    </row>
    <row r="99" spans="1:10" s="15" customFormat="1" ht="15" customHeight="1" thickBot="1" x14ac:dyDescent="0.3">
      <c r="A99" s="114"/>
      <c r="B99" s="75" t="s">
        <v>13</v>
      </c>
      <c r="C99" s="73">
        <f>'OWY16'!E34</f>
        <v>0</v>
      </c>
      <c r="D99" s="73">
        <f>'OWY16'!I34</f>
        <v>0</v>
      </c>
      <c r="E99" s="73">
        <f>'OWY16'!J34</f>
        <v>0</v>
      </c>
      <c r="F99" s="74">
        <f>'OWY16'!K34</f>
        <v>0</v>
      </c>
      <c r="G99" s="73">
        <f>'OWY16'!L34</f>
        <v>0</v>
      </c>
      <c r="H99" s="73">
        <f>'OWY16'!M34</f>
        <v>0</v>
      </c>
      <c r="I99" s="117"/>
      <c r="J99" s="111"/>
    </row>
    <row r="100" spans="1:10" s="15" customFormat="1" ht="15" customHeight="1" thickTop="1" x14ac:dyDescent="0.25">
      <c r="A100" s="112">
        <v>45819</v>
      </c>
      <c r="B100" s="66" t="s">
        <v>12</v>
      </c>
      <c r="C100" s="67">
        <f>'BOI16'!E35</f>
        <v>0</v>
      </c>
      <c r="D100" s="67">
        <f>'BOI16'!I35</f>
        <v>0</v>
      </c>
      <c r="E100" s="67">
        <f>'BOI16'!J35</f>
        <v>0</v>
      </c>
      <c r="F100" s="68">
        <f>'BOI16'!K35</f>
        <v>0</v>
      </c>
      <c r="G100" s="67">
        <f>'BOI16'!L35</f>
        <v>0</v>
      </c>
      <c r="H100" s="69">
        <f>'BOI16'!M35</f>
        <v>0</v>
      </c>
      <c r="I100" s="115">
        <f t="shared" ref="I100" si="35">ROUND(0.5*H100+0.25*H101+0.25*H102,0)</f>
        <v>0</v>
      </c>
      <c r="J100" s="109"/>
    </row>
    <row r="101" spans="1:10" s="15" customFormat="1" ht="15" customHeight="1" x14ac:dyDescent="0.25">
      <c r="A101" s="113"/>
      <c r="B101" s="9" t="s">
        <v>14</v>
      </c>
      <c r="C101" s="17">
        <f>SNRV16!E35</f>
        <v>0</v>
      </c>
      <c r="D101" s="17">
        <f>SNRV16!I35</f>
        <v>0</v>
      </c>
      <c r="E101" s="17">
        <f>SNRV16!J35</f>
        <v>0</v>
      </c>
      <c r="F101" s="43">
        <f>SNRV16!K35</f>
        <v>0</v>
      </c>
      <c r="G101" s="17">
        <f>SNRV16!L35</f>
        <v>0</v>
      </c>
      <c r="H101" s="28">
        <f>SNRV16!M35</f>
        <v>0</v>
      </c>
      <c r="I101" s="116"/>
      <c r="J101" s="110"/>
    </row>
    <row r="102" spans="1:10" s="15" customFormat="1" ht="15" customHeight="1" thickBot="1" x14ac:dyDescent="0.3">
      <c r="A102" s="114"/>
      <c r="B102" s="72" t="s">
        <v>13</v>
      </c>
      <c r="C102" s="73">
        <f>'OWY16'!E35</f>
        <v>0</v>
      </c>
      <c r="D102" s="73">
        <f>'OWY16'!I35</f>
        <v>0</v>
      </c>
      <c r="E102" s="73">
        <f>'OWY16'!J35</f>
        <v>0</v>
      </c>
      <c r="F102" s="74">
        <f>'OWY16'!K35</f>
        <v>0</v>
      </c>
      <c r="G102" s="73">
        <f>'OWY16'!L35</f>
        <v>0</v>
      </c>
      <c r="H102" s="73">
        <f>'OWY16'!M35</f>
        <v>0</v>
      </c>
      <c r="I102" s="117"/>
      <c r="J102" s="111"/>
    </row>
    <row r="103" spans="1:10" s="15" customFormat="1" ht="15" customHeight="1" thickTop="1" x14ac:dyDescent="0.25">
      <c r="A103" s="112">
        <v>45820</v>
      </c>
      <c r="B103" s="70" t="s">
        <v>12</v>
      </c>
      <c r="C103" s="67">
        <f>'BOI16'!E36</f>
        <v>0</v>
      </c>
      <c r="D103" s="67">
        <f>'BOI16'!I36</f>
        <v>0</v>
      </c>
      <c r="E103" s="67">
        <f>'BOI16'!J36</f>
        <v>0</v>
      </c>
      <c r="F103" s="68">
        <f>'BOI16'!K36</f>
        <v>0</v>
      </c>
      <c r="G103" s="67">
        <f>'BOI16'!L36</f>
        <v>0</v>
      </c>
      <c r="H103" s="69">
        <f>'BOI16'!M36</f>
        <v>0</v>
      </c>
      <c r="I103" s="115">
        <f>ROUND(0.5*H103+0.25*H104+0.25*H105,0)</f>
        <v>0</v>
      </c>
      <c r="J103" s="109"/>
    </row>
    <row r="104" spans="1:10" s="15" customFormat="1" ht="15" customHeight="1" x14ac:dyDescent="0.25">
      <c r="A104" s="113"/>
      <c r="B104" s="9" t="s">
        <v>14</v>
      </c>
      <c r="C104" s="17">
        <f>SNRV16!E36</f>
        <v>0</v>
      </c>
      <c r="D104" s="17">
        <f>SNRV16!I36</f>
        <v>0</v>
      </c>
      <c r="E104" s="17">
        <f>SNRV16!J36</f>
        <v>0</v>
      </c>
      <c r="F104" s="43">
        <f>SNRV16!K36</f>
        <v>0</v>
      </c>
      <c r="G104" s="17">
        <f>SNRV16!L36</f>
        <v>0</v>
      </c>
      <c r="H104" s="28">
        <f>SNRV16!M36</f>
        <v>0</v>
      </c>
      <c r="I104" s="116"/>
      <c r="J104" s="110"/>
    </row>
    <row r="105" spans="1:10" s="15" customFormat="1" ht="15" customHeight="1" thickBot="1" x14ac:dyDescent="0.3">
      <c r="A105" s="114"/>
      <c r="B105" s="75" t="s">
        <v>13</v>
      </c>
      <c r="C105" s="73">
        <f>'OWY16'!E36</f>
        <v>0</v>
      </c>
      <c r="D105" s="73">
        <f>'OWY16'!I36</f>
        <v>0</v>
      </c>
      <c r="E105" s="73">
        <f>'OWY16'!J36</f>
        <v>0</v>
      </c>
      <c r="F105" s="74">
        <f>'OWY16'!K36</f>
        <v>0</v>
      </c>
      <c r="G105" s="73">
        <f>'OWY16'!L36</f>
        <v>0</v>
      </c>
      <c r="H105" s="73">
        <f>'OWY16'!M36</f>
        <v>0</v>
      </c>
      <c r="I105" s="117"/>
      <c r="J105" s="111"/>
    </row>
    <row r="106" spans="1:10" s="15" customFormat="1" ht="15" customHeight="1" thickTop="1" x14ac:dyDescent="0.25">
      <c r="A106" s="112">
        <v>45821</v>
      </c>
      <c r="B106" s="66" t="s">
        <v>12</v>
      </c>
      <c r="C106" s="67">
        <f>'BOI16'!E37</f>
        <v>0</v>
      </c>
      <c r="D106" s="67">
        <f>'BOI16'!I37</f>
        <v>0</v>
      </c>
      <c r="E106" s="67">
        <f>'BOI16'!J37</f>
        <v>0</v>
      </c>
      <c r="F106" s="68">
        <f>'BOI16'!K37</f>
        <v>0</v>
      </c>
      <c r="G106" s="67">
        <f>'BOI16'!L37</f>
        <v>0</v>
      </c>
      <c r="H106" s="69">
        <f>'BOI16'!M37</f>
        <v>0</v>
      </c>
      <c r="I106" s="115">
        <f t="shared" ref="I106" si="36">ROUND(0.5*H106+0.25*H107+0.25*H108,0)</f>
        <v>0</v>
      </c>
      <c r="J106" s="109"/>
    </row>
    <row r="107" spans="1:10" s="15" customFormat="1" ht="15" customHeight="1" x14ac:dyDescent="0.25">
      <c r="A107" s="113"/>
      <c r="B107" s="9" t="s">
        <v>14</v>
      </c>
      <c r="C107" s="17">
        <f>SNRV16!E37</f>
        <v>0</v>
      </c>
      <c r="D107" s="17">
        <f>SNRV16!I37</f>
        <v>0</v>
      </c>
      <c r="E107" s="17">
        <f>SNRV16!J37</f>
        <v>0</v>
      </c>
      <c r="F107" s="43">
        <f>SNRV16!K37</f>
        <v>0</v>
      </c>
      <c r="G107" s="17">
        <f>SNRV16!L37</f>
        <v>0</v>
      </c>
      <c r="H107" s="28">
        <f>SNRV16!M37</f>
        <v>0</v>
      </c>
      <c r="I107" s="116"/>
      <c r="J107" s="110"/>
    </row>
    <row r="108" spans="1:10" s="15" customFormat="1" ht="15" customHeight="1" thickBot="1" x14ac:dyDescent="0.3">
      <c r="A108" s="114"/>
      <c r="B108" s="72" t="s">
        <v>13</v>
      </c>
      <c r="C108" s="73">
        <f>'OWY16'!E37</f>
        <v>0</v>
      </c>
      <c r="D108" s="73">
        <f>'OWY16'!I37</f>
        <v>0</v>
      </c>
      <c r="E108" s="73">
        <f>'OWY16'!J37</f>
        <v>0</v>
      </c>
      <c r="F108" s="74">
        <f>'OWY16'!K37</f>
        <v>0</v>
      </c>
      <c r="G108" s="73">
        <f>'OWY16'!L37</f>
        <v>0</v>
      </c>
      <c r="H108" s="73">
        <f>'OWY16'!M37</f>
        <v>0</v>
      </c>
      <c r="I108" s="117"/>
      <c r="J108" s="111"/>
    </row>
    <row r="109" spans="1:10" s="15" customFormat="1" ht="15" customHeight="1" thickTop="1" x14ac:dyDescent="0.25">
      <c r="A109" s="112">
        <v>45822</v>
      </c>
      <c r="B109" s="66" t="s">
        <v>12</v>
      </c>
      <c r="C109" s="67">
        <f>'BOI16'!E38</f>
        <v>0</v>
      </c>
      <c r="D109" s="67">
        <f>'BOI16'!I38</f>
        <v>0</v>
      </c>
      <c r="E109" s="67">
        <f>'BOI16'!J38</f>
        <v>0</v>
      </c>
      <c r="F109" s="68">
        <f>'BOI16'!K38</f>
        <v>0</v>
      </c>
      <c r="G109" s="67">
        <f>'BOI16'!L38</f>
        <v>0</v>
      </c>
      <c r="H109" s="69">
        <f>'BOI16'!M38</f>
        <v>0</v>
      </c>
      <c r="I109" s="115">
        <f t="shared" ref="I109" si="37">ROUND(0.5*H109+0.25*H110+0.25*H111,0)</f>
        <v>0</v>
      </c>
      <c r="J109" s="109"/>
    </row>
    <row r="110" spans="1:10" s="15" customFormat="1" ht="15" customHeight="1" x14ac:dyDescent="0.25">
      <c r="A110" s="113"/>
      <c r="B110" s="9" t="s">
        <v>14</v>
      </c>
      <c r="C110" s="17">
        <f>SNRV16!E38</f>
        <v>0</v>
      </c>
      <c r="D110" s="17">
        <f>SNRV16!I38</f>
        <v>0</v>
      </c>
      <c r="E110" s="17">
        <f>SNRV16!J38</f>
        <v>0</v>
      </c>
      <c r="F110" s="43">
        <f>SNRV16!K38</f>
        <v>0</v>
      </c>
      <c r="G110" s="17">
        <f>SNRV16!L38</f>
        <v>0</v>
      </c>
      <c r="H110" s="28">
        <f>SNRV16!M38</f>
        <v>0</v>
      </c>
      <c r="I110" s="116"/>
      <c r="J110" s="110"/>
    </row>
    <row r="111" spans="1:10" s="15" customFormat="1" ht="15" customHeight="1" thickBot="1" x14ac:dyDescent="0.3">
      <c r="A111" s="114"/>
      <c r="B111" s="72" t="s">
        <v>13</v>
      </c>
      <c r="C111" s="73">
        <f>'OWY16'!E38</f>
        <v>0</v>
      </c>
      <c r="D111" s="73">
        <f>'OWY16'!I38</f>
        <v>0</v>
      </c>
      <c r="E111" s="73">
        <f>'OWY16'!J38</f>
        <v>0</v>
      </c>
      <c r="F111" s="74">
        <f>'OWY16'!K38</f>
        <v>0</v>
      </c>
      <c r="G111" s="73">
        <f>'OWY16'!L38</f>
        <v>0</v>
      </c>
      <c r="H111" s="73">
        <f>'OWY16'!M38</f>
        <v>0</v>
      </c>
      <c r="I111" s="117"/>
      <c r="J111" s="111"/>
    </row>
    <row r="112" spans="1:10" s="15" customFormat="1" ht="15" customHeight="1" thickTop="1" x14ac:dyDescent="0.25">
      <c r="A112" s="112">
        <v>45823</v>
      </c>
      <c r="B112" s="71" t="s">
        <v>12</v>
      </c>
      <c r="C112" s="67">
        <f>'BOI16'!E39</f>
        <v>0</v>
      </c>
      <c r="D112" s="67">
        <f>'BOI16'!I39</f>
        <v>0</v>
      </c>
      <c r="E112" s="67">
        <f>'BOI16'!J39</f>
        <v>0</v>
      </c>
      <c r="F112" s="68">
        <f>'BOI16'!K39</f>
        <v>0</v>
      </c>
      <c r="G112" s="67">
        <f>'BOI16'!L39</f>
        <v>0</v>
      </c>
      <c r="H112" s="69">
        <f>'BOI16'!M39</f>
        <v>0</v>
      </c>
      <c r="I112" s="115">
        <f t="shared" ref="I112" si="38">ROUND(0.5*H112+0.25*H113+0.25*H114,0)</f>
        <v>0</v>
      </c>
      <c r="J112" s="109"/>
    </row>
    <row r="113" spans="1:10" s="15" customFormat="1" ht="15" customHeight="1" x14ac:dyDescent="0.25">
      <c r="A113" s="113"/>
      <c r="B113" s="9" t="s">
        <v>14</v>
      </c>
      <c r="C113" s="17">
        <f>SNRV16!E39</f>
        <v>0</v>
      </c>
      <c r="D113" s="17">
        <f>SNRV16!I39</f>
        <v>0</v>
      </c>
      <c r="E113" s="17">
        <f>SNRV16!J39</f>
        <v>0</v>
      </c>
      <c r="F113" s="43">
        <f>SNRV16!K39</f>
        <v>0</v>
      </c>
      <c r="G113" s="17">
        <f>SNRV16!L39</f>
        <v>0</v>
      </c>
      <c r="H113" s="28">
        <f>SNRV16!M39</f>
        <v>0</v>
      </c>
      <c r="I113" s="116"/>
      <c r="J113" s="110"/>
    </row>
    <row r="114" spans="1:10" s="15" customFormat="1" ht="15" customHeight="1" thickBot="1" x14ac:dyDescent="0.3">
      <c r="A114" s="114"/>
      <c r="B114" s="72" t="s">
        <v>13</v>
      </c>
      <c r="C114" s="73">
        <f>'OWY16'!E39</f>
        <v>0</v>
      </c>
      <c r="D114" s="73">
        <f>'OWY16'!I39</f>
        <v>0</v>
      </c>
      <c r="E114" s="73">
        <f>'OWY16'!J39</f>
        <v>0</v>
      </c>
      <c r="F114" s="74">
        <f>'OWY16'!K39</f>
        <v>0</v>
      </c>
      <c r="G114" s="73">
        <f>'OWY16'!L39</f>
        <v>0</v>
      </c>
      <c r="H114" s="73">
        <f>'OWY16'!M39</f>
        <v>0</v>
      </c>
      <c r="I114" s="117"/>
      <c r="J114" s="111"/>
    </row>
    <row r="115" spans="1:10" s="15" customFormat="1" ht="15" customHeight="1" thickTop="1" x14ac:dyDescent="0.25">
      <c r="A115" s="112">
        <v>45824</v>
      </c>
      <c r="B115" s="66" t="s">
        <v>12</v>
      </c>
      <c r="C115" s="67">
        <f>'BOI16'!E40</f>
        <v>0</v>
      </c>
      <c r="D115" s="67">
        <f>'BOI16'!I40</f>
        <v>0</v>
      </c>
      <c r="E115" s="67">
        <f>'BOI16'!J40</f>
        <v>0</v>
      </c>
      <c r="F115" s="68">
        <f>'BOI16'!K40</f>
        <v>0</v>
      </c>
      <c r="G115" s="67">
        <f>'BOI16'!L40</f>
        <v>0</v>
      </c>
      <c r="H115" s="69">
        <f>'BOI16'!M40</f>
        <v>0</v>
      </c>
      <c r="I115" s="115">
        <f t="shared" ref="I115" si="39">ROUND(0.5*H115+0.25*H116+0.25*H117,0)</f>
        <v>0</v>
      </c>
      <c r="J115" s="109"/>
    </row>
    <row r="116" spans="1:10" s="15" customFormat="1" ht="15" customHeight="1" x14ac:dyDescent="0.25">
      <c r="A116" s="113"/>
      <c r="B116" s="9" t="s">
        <v>14</v>
      </c>
      <c r="C116" s="17">
        <f>SNRV16!E40</f>
        <v>0</v>
      </c>
      <c r="D116" s="17">
        <f>SNRV16!I40</f>
        <v>0</v>
      </c>
      <c r="E116" s="17">
        <f>SNRV16!J40</f>
        <v>0</v>
      </c>
      <c r="F116" s="43">
        <f>SNRV16!K40</f>
        <v>0</v>
      </c>
      <c r="G116" s="17">
        <f>SNRV16!L40</f>
        <v>0</v>
      </c>
      <c r="H116" s="28">
        <f>SNRV16!M40</f>
        <v>0</v>
      </c>
      <c r="I116" s="116"/>
      <c r="J116" s="110"/>
    </row>
    <row r="117" spans="1:10" s="15" customFormat="1" ht="15" customHeight="1" thickBot="1" x14ac:dyDescent="0.3">
      <c r="A117" s="114"/>
      <c r="B117" s="72" t="s">
        <v>13</v>
      </c>
      <c r="C117" s="73">
        <f>'OWY16'!E40</f>
        <v>0</v>
      </c>
      <c r="D117" s="73">
        <f>'OWY16'!I40</f>
        <v>0</v>
      </c>
      <c r="E117" s="73">
        <f>'OWY16'!J40</f>
        <v>0</v>
      </c>
      <c r="F117" s="74">
        <f>'OWY16'!K40</f>
        <v>0</v>
      </c>
      <c r="G117" s="73">
        <f>'OWY16'!L40</f>
        <v>0</v>
      </c>
      <c r="H117" s="73">
        <f>'OWY16'!M40</f>
        <v>0</v>
      </c>
      <c r="I117" s="117"/>
      <c r="J117" s="111"/>
    </row>
    <row r="118" spans="1:10" s="15" customFormat="1" ht="15" customHeight="1" thickTop="1" x14ac:dyDescent="0.25">
      <c r="A118" s="112">
        <v>45825</v>
      </c>
      <c r="B118" s="71" t="s">
        <v>12</v>
      </c>
      <c r="C118" s="67">
        <f>'BOI16'!E41</f>
        <v>0</v>
      </c>
      <c r="D118" s="67">
        <f>'BOI16'!I41</f>
        <v>0</v>
      </c>
      <c r="E118" s="67">
        <f>'BOI16'!J41</f>
        <v>0</v>
      </c>
      <c r="F118" s="68">
        <f>'BOI16'!K41</f>
        <v>0</v>
      </c>
      <c r="G118" s="67">
        <f>'BOI16'!L41</f>
        <v>0</v>
      </c>
      <c r="H118" s="69">
        <f>'BOI16'!M41</f>
        <v>0</v>
      </c>
      <c r="I118" s="115">
        <f t="shared" ref="I118" si="40">ROUND(0.5*H118+0.25*H119+0.25*H120,0)</f>
        <v>0</v>
      </c>
      <c r="J118" s="109"/>
    </row>
    <row r="119" spans="1:10" s="15" customFormat="1" ht="15" customHeight="1" x14ac:dyDescent="0.25">
      <c r="A119" s="113"/>
      <c r="B119" s="9" t="s">
        <v>14</v>
      </c>
      <c r="C119" s="17">
        <f>SNRV16!E41</f>
        <v>0</v>
      </c>
      <c r="D119" s="17">
        <f>SNRV16!I41</f>
        <v>0</v>
      </c>
      <c r="E119" s="17">
        <f>SNRV16!J41</f>
        <v>0</v>
      </c>
      <c r="F119" s="43">
        <f>SNRV16!K41</f>
        <v>0</v>
      </c>
      <c r="G119" s="17">
        <f>SNRV16!L41</f>
        <v>0</v>
      </c>
      <c r="H119" s="28">
        <f>SNRV16!M41</f>
        <v>0</v>
      </c>
      <c r="I119" s="116"/>
      <c r="J119" s="110"/>
    </row>
    <row r="120" spans="1:10" s="15" customFormat="1" ht="15" customHeight="1" thickBot="1" x14ac:dyDescent="0.3">
      <c r="A120" s="114"/>
      <c r="B120" s="72" t="s">
        <v>13</v>
      </c>
      <c r="C120" s="73">
        <f>'OWY16'!E41</f>
        <v>0</v>
      </c>
      <c r="D120" s="73">
        <f>'OWY16'!I41</f>
        <v>0</v>
      </c>
      <c r="E120" s="73">
        <f>'OWY16'!J41</f>
        <v>0</v>
      </c>
      <c r="F120" s="74">
        <f>'OWY16'!K41</f>
        <v>0</v>
      </c>
      <c r="G120" s="73">
        <f>'OWY16'!L41</f>
        <v>0</v>
      </c>
      <c r="H120" s="73">
        <f>'OWY16'!M41</f>
        <v>0</v>
      </c>
      <c r="I120" s="117"/>
      <c r="J120" s="111"/>
    </row>
    <row r="121" spans="1:10" s="15" customFormat="1" ht="15" customHeight="1" thickTop="1" x14ac:dyDescent="0.25">
      <c r="A121" s="112">
        <v>45826</v>
      </c>
      <c r="B121" s="70" t="s">
        <v>12</v>
      </c>
      <c r="C121" s="67">
        <f>'BOI16'!E42</f>
        <v>0</v>
      </c>
      <c r="D121" s="67">
        <f>'BOI16'!I42</f>
        <v>0</v>
      </c>
      <c r="E121" s="67">
        <f>'BOI16'!J42</f>
        <v>0</v>
      </c>
      <c r="F121" s="68">
        <f>'BOI16'!K42</f>
        <v>0</v>
      </c>
      <c r="G121" s="67">
        <f>'BOI16'!L42</f>
        <v>0</v>
      </c>
      <c r="H121" s="69">
        <f>'BOI16'!M42</f>
        <v>0</v>
      </c>
      <c r="I121" s="115">
        <f t="shared" ref="I121" si="41">ROUND(0.5*H121+0.25*H122+0.25*H123,0)</f>
        <v>0</v>
      </c>
      <c r="J121" s="109"/>
    </row>
    <row r="122" spans="1:10" s="15" customFormat="1" ht="15" customHeight="1" x14ac:dyDescent="0.25">
      <c r="A122" s="113"/>
      <c r="B122" s="9" t="s">
        <v>14</v>
      </c>
      <c r="C122" s="17">
        <f>SNRV16!E42</f>
        <v>0</v>
      </c>
      <c r="D122" s="17">
        <f>SNRV16!I42</f>
        <v>0</v>
      </c>
      <c r="E122" s="17">
        <f>SNRV16!J42</f>
        <v>0</v>
      </c>
      <c r="F122" s="43">
        <f>SNRV16!K42</f>
        <v>0</v>
      </c>
      <c r="G122" s="17">
        <f>SNRV16!L42</f>
        <v>0</v>
      </c>
      <c r="H122" s="28">
        <f>SNRV16!M42</f>
        <v>0</v>
      </c>
      <c r="I122" s="116"/>
      <c r="J122" s="110"/>
    </row>
    <row r="123" spans="1:10" s="15" customFormat="1" ht="15" customHeight="1" thickBot="1" x14ac:dyDescent="0.3">
      <c r="A123" s="114"/>
      <c r="B123" s="72" t="s">
        <v>13</v>
      </c>
      <c r="C123" s="73">
        <f>'OWY16'!E42</f>
        <v>0</v>
      </c>
      <c r="D123" s="73">
        <f>'OWY16'!I42</f>
        <v>0</v>
      </c>
      <c r="E123" s="73">
        <f>'OWY16'!J42</f>
        <v>0</v>
      </c>
      <c r="F123" s="74">
        <f>'OWY16'!K42</f>
        <v>0</v>
      </c>
      <c r="G123" s="73">
        <f>'OWY16'!L42</f>
        <v>0</v>
      </c>
      <c r="H123" s="73">
        <f>'OWY16'!M42</f>
        <v>0</v>
      </c>
      <c r="I123" s="117"/>
      <c r="J123" s="111"/>
    </row>
    <row r="124" spans="1:10" s="15" customFormat="1" ht="15" customHeight="1" thickTop="1" x14ac:dyDescent="0.25">
      <c r="A124" s="112">
        <v>45827</v>
      </c>
      <c r="B124" s="66" t="s">
        <v>12</v>
      </c>
      <c r="C124" s="67">
        <f>'BOI16'!E43</f>
        <v>0</v>
      </c>
      <c r="D124" s="67">
        <f>'BOI16'!I43</f>
        <v>0</v>
      </c>
      <c r="E124" s="67">
        <f>'BOI16'!J43</f>
        <v>0</v>
      </c>
      <c r="F124" s="68">
        <f>'BOI16'!K43</f>
        <v>0</v>
      </c>
      <c r="G124" s="67">
        <f>'BOI16'!L43</f>
        <v>0</v>
      </c>
      <c r="H124" s="69">
        <f>'BOI16'!M43</f>
        <v>0</v>
      </c>
      <c r="I124" s="115">
        <f t="shared" ref="I124" si="42">ROUND(0.5*H124+0.25*H125+0.25*H126,0)</f>
        <v>0</v>
      </c>
      <c r="J124" s="109"/>
    </row>
    <row r="125" spans="1:10" s="15" customFormat="1" ht="15" customHeight="1" x14ac:dyDescent="0.25">
      <c r="A125" s="113"/>
      <c r="B125" s="9" t="s">
        <v>14</v>
      </c>
      <c r="C125" s="17">
        <f>SNRV16!E43</f>
        <v>0</v>
      </c>
      <c r="D125" s="17">
        <f>SNRV16!I43</f>
        <v>0</v>
      </c>
      <c r="E125" s="17">
        <f>SNRV16!J43</f>
        <v>0</v>
      </c>
      <c r="F125" s="43">
        <f>SNRV16!K43</f>
        <v>0</v>
      </c>
      <c r="G125" s="17">
        <f>SNRV16!L43</f>
        <v>0</v>
      </c>
      <c r="H125" s="28">
        <f>SNRV16!M43</f>
        <v>0</v>
      </c>
      <c r="I125" s="116"/>
      <c r="J125" s="110"/>
    </row>
    <row r="126" spans="1:10" s="15" customFormat="1" ht="15" customHeight="1" thickBot="1" x14ac:dyDescent="0.3">
      <c r="A126" s="114"/>
      <c r="B126" s="72" t="s">
        <v>13</v>
      </c>
      <c r="C126" s="73">
        <f>'OWY16'!E43</f>
        <v>0</v>
      </c>
      <c r="D126" s="73">
        <f>'OWY16'!I43</f>
        <v>0</v>
      </c>
      <c r="E126" s="73">
        <f>'OWY16'!J43</f>
        <v>0</v>
      </c>
      <c r="F126" s="74">
        <f>'OWY16'!K43</f>
        <v>0</v>
      </c>
      <c r="G126" s="73">
        <f>'OWY16'!L43</f>
        <v>0</v>
      </c>
      <c r="H126" s="73">
        <f>'OWY16'!M43</f>
        <v>0</v>
      </c>
      <c r="I126" s="117"/>
      <c r="J126" s="111"/>
    </row>
    <row r="127" spans="1:10" s="15" customFormat="1" ht="15" customHeight="1" thickTop="1" x14ac:dyDescent="0.25">
      <c r="A127" s="112">
        <v>45828</v>
      </c>
      <c r="B127" s="71" t="s">
        <v>12</v>
      </c>
      <c r="C127" s="67">
        <f>'BOI16'!E44</f>
        <v>0</v>
      </c>
      <c r="D127" s="67">
        <f>'BOI16'!I44</f>
        <v>0</v>
      </c>
      <c r="E127" s="67">
        <f>'BOI16'!J44</f>
        <v>0</v>
      </c>
      <c r="F127" s="68">
        <f>'BOI16'!K44</f>
        <v>0</v>
      </c>
      <c r="G127" s="67">
        <f>'BOI16'!L44</f>
        <v>0</v>
      </c>
      <c r="H127" s="69">
        <f>'BOI16'!M44</f>
        <v>0</v>
      </c>
      <c r="I127" s="115">
        <f t="shared" ref="I127" si="43">ROUND(0.5*H127+0.25*H128+0.25*H129,0)</f>
        <v>0</v>
      </c>
      <c r="J127" s="109"/>
    </row>
    <row r="128" spans="1:10" s="15" customFormat="1" ht="15" customHeight="1" x14ac:dyDescent="0.25">
      <c r="A128" s="113"/>
      <c r="B128" s="9" t="s">
        <v>14</v>
      </c>
      <c r="C128" s="17">
        <f>SNRV16!E44</f>
        <v>0</v>
      </c>
      <c r="D128" s="17">
        <f>SNRV16!I44</f>
        <v>0</v>
      </c>
      <c r="E128" s="17">
        <f>SNRV16!J44</f>
        <v>0</v>
      </c>
      <c r="F128" s="43">
        <f>SNRV16!K44</f>
        <v>0</v>
      </c>
      <c r="G128" s="17">
        <f>SNRV16!L44</f>
        <v>0</v>
      </c>
      <c r="H128" s="28">
        <f>SNRV16!M44</f>
        <v>0</v>
      </c>
      <c r="I128" s="116"/>
      <c r="J128" s="110"/>
    </row>
    <row r="129" spans="1:10" s="15" customFormat="1" ht="15" customHeight="1" thickBot="1" x14ac:dyDescent="0.3">
      <c r="A129" s="114"/>
      <c r="B129" s="72" t="s">
        <v>13</v>
      </c>
      <c r="C129" s="73">
        <f>'OWY16'!E44</f>
        <v>0</v>
      </c>
      <c r="D129" s="73">
        <f>'OWY16'!I44</f>
        <v>0</v>
      </c>
      <c r="E129" s="73">
        <f>'OWY16'!J44</f>
        <v>0</v>
      </c>
      <c r="F129" s="74">
        <f>'OWY16'!K44</f>
        <v>0</v>
      </c>
      <c r="G129" s="73">
        <f>'OWY16'!L44</f>
        <v>0</v>
      </c>
      <c r="H129" s="73">
        <f>'OWY16'!M44</f>
        <v>0</v>
      </c>
      <c r="I129" s="117"/>
      <c r="J129" s="111"/>
    </row>
    <row r="130" spans="1:10" s="15" customFormat="1" ht="15" customHeight="1" thickTop="1" x14ac:dyDescent="0.25">
      <c r="A130" s="112">
        <v>45829</v>
      </c>
      <c r="B130" s="66" t="s">
        <v>12</v>
      </c>
      <c r="C130" s="67">
        <f>'BOI16'!E45</f>
        <v>0</v>
      </c>
      <c r="D130" s="67">
        <f>'BOI16'!I45</f>
        <v>0</v>
      </c>
      <c r="E130" s="67">
        <f>'BOI16'!J45</f>
        <v>0</v>
      </c>
      <c r="F130" s="68">
        <f>'BOI16'!K45</f>
        <v>0</v>
      </c>
      <c r="G130" s="67">
        <f>'BOI16'!L45</f>
        <v>0</v>
      </c>
      <c r="H130" s="69">
        <f>'BOI16'!M45</f>
        <v>0</v>
      </c>
      <c r="I130" s="115">
        <f t="shared" ref="I130" si="44">ROUND(0.5*H130+0.25*H131+0.25*H132,0)</f>
        <v>0</v>
      </c>
      <c r="J130" s="109"/>
    </row>
    <row r="131" spans="1:10" s="15" customFormat="1" ht="15" customHeight="1" x14ac:dyDescent="0.25">
      <c r="A131" s="113"/>
      <c r="B131" s="9" t="s">
        <v>14</v>
      </c>
      <c r="C131" s="17">
        <f>SNRV16!E45</f>
        <v>0</v>
      </c>
      <c r="D131" s="17">
        <f>SNRV16!I45</f>
        <v>0</v>
      </c>
      <c r="E131" s="17">
        <f>SNRV16!J45</f>
        <v>0</v>
      </c>
      <c r="F131" s="43">
        <f>SNRV16!K45</f>
        <v>0</v>
      </c>
      <c r="G131" s="17">
        <f>SNRV16!L45</f>
        <v>0</v>
      </c>
      <c r="H131" s="28">
        <f>SNRV16!M45</f>
        <v>0</v>
      </c>
      <c r="I131" s="116"/>
      <c r="J131" s="110"/>
    </row>
    <row r="132" spans="1:10" s="15" customFormat="1" ht="15" customHeight="1" thickBot="1" x14ac:dyDescent="0.3">
      <c r="A132" s="114"/>
      <c r="B132" s="72" t="s">
        <v>13</v>
      </c>
      <c r="C132" s="73">
        <f>'OWY16'!E45</f>
        <v>0</v>
      </c>
      <c r="D132" s="73">
        <f>'OWY16'!I45</f>
        <v>0</v>
      </c>
      <c r="E132" s="73">
        <f>'OWY16'!J45</f>
        <v>0</v>
      </c>
      <c r="F132" s="74">
        <f>'OWY16'!K45</f>
        <v>0</v>
      </c>
      <c r="G132" s="73">
        <f>'OWY16'!L45</f>
        <v>0</v>
      </c>
      <c r="H132" s="73">
        <f>'OWY16'!M45</f>
        <v>0</v>
      </c>
      <c r="I132" s="117"/>
      <c r="J132" s="111"/>
    </row>
    <row r="133" spans="1:10" s="15" customFormat="1" ht="15" customHeight="1" thickTop="1" x14ac:dyDescent="0.25">
      <c r="A133" s="112">
        <v>45830</v>
      </c>
      <c r="B133" s="71" t="s">
        <v>12</v>
      </c>
      <c r="C133" s="67">
        <f>'BOI16'!E46</f>
        <v>0</v>
      </c>
      <c r="D133" s="67">
        <f>'BOI16'!I46</f>
        <v>0</v>
      </c>
      <c r="E133" s="67">
        <f>'BOI16'!J46</f>
        <v>0</v>
      </c>
      <c r="F133" s="68">
        <f>'BOI16'!K46</f>
        <v>0</v>
      </c>
      <c r="G133" s="67">
        <f>'BOI16'!L46</f>
        <v>0</v>
      </c>
      <c r="H133" s="69">
        <f>'BOI16'!M46</f>
        <v>0</v>
      </c>
      <c r="I133" s="115">
        <f t="shared" ref="I133" si="45">ROUND(0.5*H133+0.25*H134+0.25*H135,0)</f>
        <v>0</v>
      </c>
      <c r="J133" s="109"/>
    </row>
    <row r="134" spans="1:10" s="15" customFormat="1" ht="15" customHeight="1" x14ac:dyDescent="0.25">
      <c r="A134" s="113"/>
      <c r="B134" s="9" t="s">
        <v>14</v>
      </c>
      <c r="C134" s="17">
        <f>SNRV16!E46</f>
        <v>0</v>
      </c>
      <c r="D134" s="17">
        <f>SNRV16!I46</f>
        <v>0</v>
      </c>
      <c r="E134" s="17">
        <f>SNRV16!J46</f>
        <v>0</v>
      </c>
      <c r="F134" s="43">
        <f>SNRV16!K46</f>
        <v>0</v>
      </c>
      <c r="G134" s="17">
        <f>SNRV16!L46</f>
        <v>0</v>
      </c>
      <c r="H134" s="28">
        <f>SNRV16!M46</f>
        <v>0</v>
      </c>
      <c r="I134" s="116"/>
      <c r="J134" s="110"/>
    </row>
    <row r="135" spans="1:10" s="15" customFormat="1" ht="15" customHeight="1" thickBot="1" x14ac:dyDescent="0.3">
      <c r="A135" s="114"/>
      <c r="B135" s="75" t="s">
        <v>13</v>
      </c>
      <c r="C135" s="73">
        <f>'OWY16'!E46</f>
        <v>0</v>
      </c>
      <c r="D135" s="73">
        <f>'OWY16'!I46</f>
        <v>0</v>
      </c>
      <c r="E135" s="73">
        <f>'OWY16'!J46</f>
        <v>0</v>
      </c>
      <c r="F135" s="74">
        <f>'OWY16'!K46</f>
        <v>0</v>
      </c>
      <c r="G135" s="73">
        <f>'OWY16'!L46</f>
        <v>0</v>
      </c>
      <c r="H135" s="73">
        <f>'OWY16'!M46</f>
        <v>0</v>
      </c>
      <c r="I135" s="117"/>
      <c r="J135" s="111"/>
    </row>
    <row r="136" spans="1:10" s="15" customFormat="1" ht="15" customHeight="1" thickTop="1" x14ac:dyDescent="0.25">
      <c r="A136" s="112">
        <v>45831</v>
      </c>
      <c r="B136" s="66" t="s">
        <v>12</v>
      </c>
      <c r="C136" s="67">
        <f>'BOI16'!E47</f>
        <v>0</v>
      </c>
      <c r="D136" s="67">
        <f>'BOI16'!I47</f>
        <v>0</v>
      </c>
      <c r="E136" s="67">
        <f>'BOI16'!J47</f>
        <v>0</v>
      </c>
      <c r="F136" s="68">
        <f>'BOI16'!K47</f>
        <v>0</v>
      </c>
      <c r="G136" s="67">
        <f>'BOI16'!L47</f>
        <v>0</v>
      </c>
      <c r="H136" s="69">
        <f>'BOI16'!M47</f>
        <v>0</v>
      </c>
      <c r="I136" s="115">
        <f t="shared" ref="I136" si="46">ROUND(0.5*H136+0.25*H137+0.25*H138,0)</f>
        <v>0</v>
      </c>
      <c r="J136" s="109"/>
    </row>
    <row r="137" spans="1:10" s="15" customFormat="1" ht="15" customHeight="1" x14ac:dyDescent="0.25">
      <c r="A137" s="113"/>
      <c r="B137" s="9" t="s">
        <v>14</v>
      </c>
      <c r="C137" s="17">
        <f>SNRV16!E47</f>
        <v>0</v>
      </c>
      <c r="D137" s="17">
        <f>SNRV16!I47</f>
        <v>0</v>
      </c>
      <c r="E137" s="17">
        <f>SNRV16!J47</f>
        <v>0</v>
      </c>
      <c r="F137" s="43">
        <f>SNRV16!K47</f>
        <v>0</v>
      </c>
      <c r="G137" s="17">
        <f>SNRV16!L47</f>
        <v>0</v>
      </c>
      <c r="H137" s="28">
        <f>SNRV16!M47</f>
        <v>0</v>
      </c>
      <c r="I137" s="116"/>
      <c r="J137" s="110"/>
    </row>
    <row r="138" spans="1:10" s="15" customFormat="1" ht="15" customHeight="1" thickBot="1" x14ac:dyDescent="0.3">
      <c r="A138" s="114"/>
      <c r="B138" s="72" t="s">
        <v>13</v>
      </c>
      <c r="C138" s="73">
        <f>'OWY16'!E47</f>
        <v>0</v>
      </c>
      <c r="D138" s="73">
        <f>'OWY16'!I47</f>
        <v>0</v>
      </c>
      <c r="E138" s="73">
        <f>'OWY16'!J47</f>
        <v>0</v>
      </c>
      <c r="F138" s="74">
        <f>'OWY16'!K47</f>
        <v>0</v>
      </c>
      <c r="G138" s="73">
        <f>'OWY16'!L47</f>
        <v>0</v>
      </c>
      <c r="H138" s="73">
        <f>'OWY16'!M47</f>
        <v>0</v>
      </c>
      <c r="I138" s="117"/>
      <c r="J138" s="111"/>
    </row>
    <row r="139" spans="1:10" s="15" customFormat="1" ht="15" customHeight="1" thickTop="1" x14ac:dyDescent="0.25">
      <c r="A139" s="112">
        <v>45832</v>
      </c>
      <c r="B139" s="66" t="s">
        <v>12</v>
      </c>
      <c r="C139" s="67">
        <f>'BOI16'!E48</f>
        <v>0</v>
      </c>
      <c r="D139" s="67">
        <f>'BOI16'!I48</f>
        <v>0</v>
      </c>
      <c r="E139" s="67">
        <f>'BOI16'!J48</f>
        <v>0</v>
      </c>
      <c r="F139" s="68">
        <f>'BOI16'!K48</f>
        <v>0</v>
      </c>
      <c r="G139" s="67">
        <f>'BOI16'!L48</f>
        <v>0</v>
      </c>
      <c r="H139" s="69">
        <f>'BOI16'!M48</f>
        <v>0</v>
      </c>
      <c r="I139" s="115">
        <f t="shared" ref="I139" si="47">ROUND(0.5*H139+0.25*H140+0.25*H141,0)</f>
        <v>0</v>
      </c>
      <c r="J139" s="109"/>
    </row>
    <row r="140" spans="1:10" s="15" customFormat="1" ht="15" customHeight="1" x14ac:dyDescent="0.25">
      <c r="A140" s="113"/>
      <c r="B140" s="9" t="s">
        <v>14</v>
      </c>
      <c r="C140" s="17">
        <f>SNRV16!E48</f>
        <v>0</v>
      </c>
      <c r="D140" s="17">
        <f>SNRV16!I48</f>
        <v>0</v>
      </c>
      <c r="E140" s="17">
        <f>SNRV16!J48</f>
        <v>0</v>
      </c>
      <c r="F140" s="43">
        <f>SNRV16!K48</f>
        <v>0</v>
      </c>
      <c r="G140" s="17">
        <f>SNRV16!L48</f>
        <v>0</v>
      </c>
      <c r="H140" s="28">
        <f>SNRV16!M48</f>
        <v>0</v>
      </c>
      <c r="I140" s="116"/>
      <c r="J140" s="110"/>
    </row>
    <row r="141" spans="1:10" s="15" customFormat="1" ht="15" customHeight="1" thickBot="1" x14ac:dyDescent="0.3">
      <c r="A141" s="114"/>
      <c r="B141" s="72" t="s">
        <v>13</v>
      </c>
      <c r="C141" s="73">
        <f>'OWY16'!E48</f>
        <v>0</v>
      </c>
      <c r="D141" s="73">
        <f>'OWY16'!I48</f>
        <v>0</v>
      </c>
      <c r="E141" s="73">
        <f>'OWY16'!J48</f>
        <v>0</v>
      </c>
      <c r="F141" s="74">
        <f>'OWY16'!K48</f>
        <v>0</v>
      </c>
      <c r="G141" s="73">
        <f>'OWY16'!L48</f>
        <v>0</v>
      </c>
      <c r="H141" s="73">
        <f>'OWY16'!M48</f>
        <v>0</v>
      </c>
      <c r="I141" s="117"/>
      <c r="J141" s="111"/>
    </row>
    <row r="142" spans="1:10" s="15" customFormat="1" ht="15" customHeight="1" thickTop="1" x14ac:dyDescent="0.25">
      <c r="A142" s="112">
        <v>45833</v>
      </c>
      <c r="B142" s="70" t="s">
        <v>12</v>
      </c>
      <c r="C142" s="67">
        <f>'BOI16'!E49</f>
        <v>0</v>
      </c>
      <c r="D142" s="67">
        <f>'BOI16'!I49</f>
        <v>0</v>
      </c>
      <c r="E142" s="67">
        <f>'BOI16'!J49</f>
        <v>0</v>
      </c>
      <c r="F142" s="68">
        <f>'BOI16'!K49</f>
        <v>0</v>
      </c>
      <c r="G142" s="67">
        <f>'BOI16'!L49</f>
        <v>0</v>
      </c>
      <c r="H142" s="69">
        <f>'BOI16'!M49</f>
        <v>0</v>
      </c>
      <c r="I142" s="115">
        <f t="shared" ref="I142" si="48">ROUND(0.5*H142+0.25*H143+0.25*H144,0)</f>
        <v>0</v>
      </c>
      <c r="J142" s="109"/>
    </row>
    <row r="143" spans="1:10" s="15" customFormat="1" ht="15" customHeight="1" x14ac:dyDescent="0.25">
      <c r="A143" s="113"/>
      <c r="B143" s="9" t="s">
        <v>14</v>
      </c>
      <c r="C143" s="17">
        <f>SNRV16!E49</f>
        <v>0</v>
      </c>
      <c r="D143" s="17">
        <f>SNRV16!I49</f>
        <v>0</v>
      </c>
      <c r="E143" s="17">
        <f>SNRV16!J49</f>
        <v>0</v>
      </c>
      <c r="F143" s="43">
        <f>SNRV16!K49</f>
        <v>0</v>
      </c>
      <c r="G143" s="17">
        <f>SNRV16!L49</f>
        <v>0</v>
      </c>
      <c r="H143" s="28">
        <f>SNRV16!M49</f>
        <v>0</v>
      </c>
      <c r="I143" s="116"/>
      <c r="J143" s="110"/>
    </row>
    <row r="144" spans="1:10" s="15" customFormat="1" ht="15" customHeight="1" thickBot="1" x14ac:dyDescent="0.3">
      <c r="A144" s="114"/>
      <c r="B144" s="75" t="s">
        <v>13</v>
      </c>
      <c r="C144" s="73">
        <f>'OWY16'!E49</f>
        <v>0</v>
      </c>
      <c r="D144" s="73">
        <f>'OWY16'!I49</f>
        <v>0</v>
      </c>
      <c r="E144" s="73">
        <f>'OWY16'!J49</f>
        <v>0</v>
      </c>
      <c r="F144" s="74">
        <f>'OWY16'!K49</f>
        <v>0</v>
      </c>
      <c r="G144" s="73">
        <f>'OWY16'!L49</f>
        <v>0</v>
      </c>
      <c r="H144" s="73">
        <f>'OWY16'!M49</f>
        <v>0</v>
      </c>
      <c r="I144" s="117"/>
      <c r="J144" s="111"/>
    </row>
    <row r="145" spans="1:10" s="15" customFormat="1" ht="15" customHeight="1" thickTop="1" x14ac:dyDescent="0.25">
      <c r="A145" s="112">
        <v>45834</v>
      </c>
      <c r="B145" s="66" t="s">
        <v>12</v>
      </c>
      <c r="C145" s="67">
        <f>'BOI16'!E50</f>
        <v>0</v>
      </c>
      <c r="D145" s="67">
        <f>'BOI16'!I50</f>
        <v>0</v>
      </c>
      <c r="E145" s="67">
        <f>'BOI16'!J50</f>
        <v>0</v>
      </c>
      <c r="F145" s="68">
        <f>'BOI16'!K50</f>
        <v>0</v>
      </c>
      <c r="G145" s="67">
        <f>'BOI16'!L50</f>
        <v>0</v>
      </c>
      <c r="H145" s="69">
        <f>'BOI16'!M50</f>
        <v>0</v>
      </c>
      <c r="I145" s="115">
        <f t="shared" ref="I145" si="49">ROUND(0.5*H145+0.25*H146+0.25*H147,0)</f>
        <v>0</v>
      </c>
      <c r="J145" s="109"/>
    </row>
    <row r="146" spans="1:10" s="15" customFormat="1" ht="15" customHeight="1" x14ac:dyDescent="0.25">
      <c r="A146" s="113"/>
      <c r="B146" s="9" t="s">
        <v>14</v>
      </c>
      <c r="C146" s="17">
        <f>SNRV16!E50</f>
        <v>0</v>
      </c>
      <c r="D146" s="17">
        <f>SNRV16!I50</f>
        <v>0</v>
      </c>
      <c r="E146" s="17">
        <f>SNRV16!J50</f>
        <v>0</v>
      </c>
      <c r="F146" s="43">
        <f>SNRV16!K50</f>
        <v>0</v>
      </c>
      <c r="G146" s="17">
        <f>SNRV16!L50</f>
        <v>0</v>
      </c>
      <c r="H146" s="28">
        <f>SNRV16!M50</f>
        <v>0</v>
      </c>
      <c r="I146" s="116"/>
      <c r="J146" s="110"/>
    </row>
    <row r="147" spans="1:10" s="15" customFormat="1" ht="15" customHeight="1" thickBot="1" x14ac:dyDescent="0.3">
      <c r="A147" s="114"/>
      <c r="B147" s="72" t="s">
        <v>13</v>
      </c>
      <c r="C147" s="73">
        <f>'OWY16'!E50</f>
        <v>0</v>
      </c>
      <c r="D147" s="73">
        <f>'OWY16'!I50</f>
        <v>0</v>
      </c>
      <c r="E147" s="73">
        <f>'OWY16'!J50</f>
        <v>0</v>
      </c>
      <c r="F147" s="74">
        <f>'OWY16'!K50</f>
        <v>0</v>
      </c>
      <c r="G147" s="73">
        <f>'OWY16'!L50</f>
        <v>0</v>
      </c>
      <c r="H147" s="73">
        <f>'OWY16'!M50</f>
        <v>0</v>
      </c>
      <c r="I147" s="117"/>
      <c r="J147" s="111"/>
    </row>
    <row r="148" spans="1:10" s="15" customFormat="1" ht="15" customHeight="1" thickTop="1" x14ac:dyDescent="0.25">
      <c r="A148" s="112">
        <v>45835</v>
      </c>
      <c r="B148" s="70" t="s">
        <v>12</v>
      </c>
      <c r="C148" s="67">
        <f>'BOI16'!E51</f>
        <v>0</v>
      </c>
      <c r="D148" s="67">
        <f>'BOI16'!I51</f>
        <v>0</v>
      </c>
      <c r="E148" s="67">
        <f>'BOI16'!J51</f>
        <v>0</v>
      </c>
      <c r="F148" s="68">
        <f>'BOI16'!K51</f>
        <v>0</v>
      </c>
      <c r="G148" s="67">
        <f>'BOI16'!L51</f>
        <v>0</v>
      </c>
      <c r="H148" s="69">
        <f>'BOI16'!M51</f>
        <v>0</v>
      </c>
      <c r="I148" s="115">
        <f t="shared" ref="I148" si="50">ROUND(0.5*H148+0.25*H149+0.25*H150,0)</f>
        <v>0</v>
      </c>
      <c r="J148" s="109"/>
    </row>
    <row r="149" spans="1:10" s="15" customFormat="1" ht="15" customHeight="1" x14ac:dyDescent="0.25">
      <c r="A149" s="113"/>
      <c r="B149" s="9" t="s">
        <v>14</v>
      </c>
      <c r="C149" s="17">
        <f>SNRV16!E51</f>
        <v>0</v>
      </c>
      <c r="D149" s="17">
        <f>SNRV16!I51</f>
        <v>0</v>
      </c>
      <c r="E149" s="17">
        <f>SNRV16!J51</f>
        <v>0</v>
      </c>
      <c r="F149" s="43">
        <f>SNRV16!K51</f>
        <v>0</v>
      </c>
      <c r="G149" s="17">
        <f>SNRV16!L51</f>
        <v>0</v>
      </c>
      <c r="H149" s="28">
        <f>SNRV16!M51</f>
        <v>0</v>
      </c>
      <c r="I149" s="116"/>
      <c r="J149" s="110"/>
    </row>
    <row r="150" spans="1:10" s="15" customFormat="1" ht="15" customHeight="1" thickBot="1" x14ac:dyDescent="0.3">
      <c r="A150" s="114"/>
      <c r="B150" s="75" t="s">
        <v>13</v>
      </c>
      <c r="C150" s="73">
        <f>'OWY16'!E51</f>
        <v>0</v>
      </c>
      <c r="D150" s="73">
        <f>'OWY16'!I51</f>
        <v>0</v>
      </c>
      <c r="E150" s="73">
        <f>'OWY16'!J51</f>
        <v>0</v>
      </c>
      <c r="F150" s="74">
        <f>'OWY16'!K51</f>
        <v>0</v>
      </c>
      <c r="G150" s="73">
        <f>'OWY16'!L51</f>
        <v>0</v>
      </c>
      <c r="H150" s="73">
        <f>'OWY16'!M51</f>
        <v>0</v>
      </c>
      <c r="I150" s="117"/>
      <c r="J150" s="111"/>
    </row>
    <row r="151" spans="1:10" s="15" customFormat="1" ht="15" customHeight="1" thickTop="1" x14ac:dyDescent="0.25">
      <c r="A151" s="112">
        <v>45836</v>
      </c>
      <c r="B151" s="66" t="s">
        <v>12</v>
      </c>
      <c r="C151" s="67">
        <f>'BOI16'!E52</f>
        <v>0</v>
      </c>
      <c r="D151" s="67">
        <f>'BOI16'!I52</f>
        <v>0</v>
      </c>
      <c r="E151" s="67">
        <f>'BOI16'!J52</f>
        <v>0</v>
      </c>
      <c r="F151" s="68">
        <f>'BOI16'!K52</f>
        <v>0</v>
      </c>
      <c r="G151" s="67">
        <f>'BOI16'!L52</f>
        <v>0</v>
      </c>
      <c r="H151" s="69">
        <f>'BOI16'!M52</f>
        <v>0</v>
      </c>
      <c r="I151" s="115">
        <f t="shared" ref="I151" si="51">ROUND(0.5*H151+0.25*H152+0.25*H153,0)</f>
        <v>0</v>
      </c>
      <c r="J151" s="109"/>
    </row>
    <row r="152" spans="1:10" s="15" customFormat="1" ht="15" customHeight="1" x14ac:dyDescent="0.25">
      <c r="A152" s="113"/>
      <c r="B152" s="9" t="s">
        <v>14</v>
      </c>
      <c r="C152" s="17">
        <f>SNRV16!E52</f>
        <v>0</v>
      </c>
      <c r="D152" s="17">
        <f>SNRV16!I52</f>
        <v>0</v>
      </c>
      <c r="E152" s="17">
        <f>SNRV16!J52</f>
        <v>0</v>
      </c>
      <c r="F152" s="43">
        <f>SNRV16!K52</f>
        <v>0</v>
      </c>
      <c r="G152" s="17">
        <f>SNRV16!L52</f>
        <v>0</v>
      </c>
      <c r="H152" s="28">
        <f>SNRV16!M52</f>
        <v>0</v>
      </c>
      <c r="I152" s="116"/>
      <c r="J152" s="110"/>
    </row>
    <row r="153" spans="1:10" s="15" customFormat="1" ht="15" customHeight="1" thickBot="1" x14ac:dyDescent="0.3">
      <c r="A153" s="114"/>
      <c r="B153" s="72" t="s">
        <v>13</v>
      </c>
      <c r="C153" s="73">
        <f>'OWY16'!E52</f>
        <v>0</v>
      </c>
      <c r="D153" s="73">
        <f>'OWY16'!I52</f>
        <v>0</v>
      </c>
      <c r="E153" s="73">
        <f>'OWY16'!J52</f>
        <v>0</v>
      </c>
      <c r="F153" s="74">
        <f>'OWY16'!K52</f>
        <v>0</v>
      </c>
      <c r="G153" s="73">
        <f>'OWY16'!L52</f>
        <v>0</v>
      </c>
      <c r="H153" s="73">
        <f>'OWY16'!M52</f>
        <v>0</v>
      </c>
      <c r="I153" s="117"/>
      <c r="J153" s="111"/>
    </row>
    <row r="154" spans="1:10" s="15" customFormat="1" ht="15" customHeight="1" thickTop="1" x14ac:dyDescent="0.25">
      <c r="A154" s="112">
        <v>45837</v>
      </c>
      <c r="B154" s="66" t="s">
        <v>12</v>
      </c>
      <c r="C154" s="67">
        <f>'BOI16'!E53</f>
        <v>0</v>
      </c>
      <c r="D154" s="67">
        <f>'BOI16'!I53</f>
        <v>0</v>
      </c>
      <c r="E154" s="67">
        <f>'BOI16'!J53</f>
        <v>0</v>
      </c>
      <c r="F154" s="68">
        <f>'BOI16'!K53</f>
        <v>0</v>
      </c>
      <c r="G154" s="67">
        <f>'BOI16'!L53</f>
        <v>0</v>
      </c>
      <c r="H154" s="69">
        <f>'BOI16'!M53</f>
        <v>0</v>
      </c>
      <c r="I154" s="115">
        <f t="shared" ref="I154" si="52">ROUND(0.5*H154+0.25*H155+0.25*H156,0)</f>
        <v>0</v>
      </c>
      <c r="J154" s="109"/>
    </row>
    <row r="155" spans="1:10" s="15" customFormat="1" ht="15" customHeight="1" x14ac:dyDescent="0.25">
      <c r="A155" s="113"/>
      <c r="B155" s="9" t="s">
        <v>14</v>
      </c>
      <c r="C155" s="17">
        <f>SNRV16!E53</f>
        <v>0</v>
      </c>
      <c r="D155" s="17">
        <f>SNRV16!I53</f>
        <v>0</v>
      </c>
      <c r="E155" s="17">
        <f>SNRV16!J53</f>
        <v>0</v>
      </c>
      <c r="F155" s="43">
        <f>SNRV16!K53</f>
        <v>0</v>
      </c>
      <c r="G155" s="17">
        <f>SNRV16!L53</f>
        <v>0</v>
      </c>
      <c r="H155" s="28">
        <f>SNRV16!M53</f>
        <v>0</v>
      </c>
      <c r="I155" s="116"/>
      <c r="J155" s="110"/>
    </row>
    <row r="156" spans="1:10" s="15" customFormat="1" ht="15" customHeight="1" thickBot="1" x14ac:dyDescent="0.3">
      <c r="A156" s="114"/>
      <c r="B156" s="72" t="s">
        <v>13</v>
      </c>
      <c r="C156" s="73">
        <f>'OWY16'!E53</f>
        <v>0</v>
      </c>
      <c r="D156" s="73">
        <f>'OWY16'!I53</f>
        <v>0</v>
      </c>
      <c r="E156" s="73">
        <f>'OWY16'!J53</f>
        <v>0</v>
      </c>
      <c r="F156" s="74">
        <f>'OWY16'!K53</f>
        <v>0</v>
      </c>
      <c r="G156" s="73">
        <f>'OWY16'!L53</f>
        <v>0</v>
      </c>
      <c r="H156" s="73">
        <f>'OWY16'!M53</f>
        <v>0</v>
      </c>
      <c r="I156" s="117"/>
      <c r="J156" s="111"/>
    </row>
    <row r="157" spans="1:10" s="15" customFormat="1" ht="15" customHeight="1" thickTop="1" x14ac:dyDescent="0.25">
      <c r="A157" s="112">
        <v>45838</v>
      </c>
      <c r="B157" s="71" t="s">
        <v>12</v>
      </c>
      <c r="C157" s="67">
        <f>'BOI16'!E54</f>
        <v>0</v>
      </c>
      <c r="D157" s="67">
        <f>'BOI16'!I54</f>
        <v>0</v>
      </c>
      <c r="E157" s="67">
        <f>'BOI16'!J54</f>
        <v>0</v>
      </c>
      <c r="F157" s="68">
        <f>'BOI16'!K54</f>
        <v>0</v>
      </c>
      <c r="G157" s="67">
        <f>'BOI16'!L54</f>
        <v>0</v>
      </c>
      <c r="H157" s="69">
        <f>'BOI16'!M54</f>
        <v>0</v>
      </c>
      <c r="I157" s="115">
        <f t="shared" ref="I157" si="53">ROUND(0.5*H157+0.25*H158+0.25*H159,0)</f>
        <v>0</v>
      </c>
      <c r="J157" s="109"/>
    </row>
    <row r="158" spans="1:10" s="15" customFormat="1" ht="15" customHeight="1" x14ac:dyDescent="0.25">
      <c r="A158" s="113"/>
      <c r="B158" s="9" t="s">
        <v>14</v>
      </c>
      <c r="C158" s="17">
        <f>SNRV16!E54</f>
        <v>0</v>
      </c>
      <c r="D158" s="17">
        <f>SNRV16!I54</f>
        <v>0</v>
      </c>
      <c r="E158" s="17">
        <f>SNRV16!J54</f>
        <v>0</v>
      </c>
      <c r="F158" s="43">
        <f>SNRV16!K54</f>
        <v>0</v>
      </c>
      <c r="G158" s="17">
        <f>SNRV16!L54</f>
        <v>0</v>
      </c>
      <c r="H158" s="28">
        <f>SNRV16!M54</f>
        <v>0</v>
      </c>
      <c r="I158" s="116"/>
      <c r="J158" s="110"/>
    </row>
    <row r="159" spans="1:10" s="15" customFormat="1" ht="15" customHeight="1" thickBot="1" x14ac:dyDescent="0.3">
      <c r="A159" s="114"/>
      <c r="B159" s="72" t="s">
        <v>13</v>
      </c>
      <c r="C159" s="73">
        <f>'OWY16'!E54</f>
        <v>0</v>
      </c>
      <c r="D159" s="73">
        <f>'OWY16'!I54</f>
        <v>0</v>
      </c>
      <c r="E159" s="73">
        <f>'OWY16'!J54</f>
        <v>0</v>
      </c>
      <c r="F159" s="74">
        <f>'OWY16'!K54</f>
        <v>0</v>
      </c>
      <c r="G159" s="73">
        <f>'OWY16'!L54</f>
        <v>0</v>
      </c>
      <c r="H159" s="73">
        <f>'OWY16'!M54</f>
        <v>0</v>
      </c>
      <c r="I159" s="117"/>
      <c r="J159" s="111"/>
    </row>
    <row r="160" spans="1:10" s="15" customFormat="1" ht="15" customHeight="1" thickTop="1" x14ac:dyDescent="0.25">
      <c r="A160" s="112">
        <v>45839</v>
      </c>
      <c r="B160" s="66" t="s">
        <v>12</v>
      </c>
      <c r="C160" s="67">
        <f>'BOI16'!E55</f>
        <v>0</v>
      </c>
      <c r="D160" s="67">
        <f>'BOI16'!I55</f>
        <v>0</v>
      </c>
      <c r="E160" s="67">
        <f>'BOI16'!J55</f>
        <v>0</v>
      </c>
      <c r="F160" s="68">
        <f>'BOI16'!K55</f>
        <v>0</v>
      </c>
      <c r="G160" s="67">
        <f>'BOI16'!L55</f>
        <v>0</v>
      </c>
      <c r="H160" s="69">
        <f>'BOI16'!M55</f>
        <v>0</v>
      </c>
      <c r="I160" s="115">
        <f t="shared" ref="I160" si="54">ROUND(0.5*H160+0.25*H161+0.25*H162,0)</f>
        <v>0</v>
      </c>
      <c r="J160" s="109"/>
    </row>
    <row r="161" spans="1:10" s="15" customFormat="1" ht="15" customHeight="1" x14ac:dyDescent="0.25">
      <c r="A161" s="113"/>
      <c r="B161" s="9" t="s">
        <v>14</v>
      </c>
      <c r="C161" s="17">
        <f>SNRV16!E55</f>
        <v>0</v>
      </c>
      <c r="D161" s="17">
        <f>SNRV16!I55</f>
        <v>0</v>
      </c>
      <c r="E161" s="17">
        <f>SNRV16!J55</f>
        <v>0</v>
      </c>
      <c r="F161" s="43">
        <f>SNRV16!K55</f>
        <v>0</v>
      </c>
      <c r="G161" s="17">
        <f>SNRV16!L55</f>
        <v>0</v>
      </c>
      <c r="H161" s="28">
        <f>SNRV16!M55</f>
        <v>0</v>
      </c>
      <c r="I161" s="116"/>
      <c r="J161" s="110"/>
    </row>
    <row r="162" spans="1:10" s="15" customFormat="1" ht="15" customHeight="1" thickBot="1" x14ac:dyDescent="0.3">
      <c r="A162" s="114"/>
      <c r="B162" s="72" t="s">
        <v>13</v>
      </c>
      <c r="C162" s="73">
        <f>'OWY16'!E55</f>
        <v>0</v>
      </c>
      <c r="D162" s="73">
        <f>'OWY16'!I55</f>
        <v>0</v>
      </c>
      <c r="E162" s="73">
        <f>'OWY16'!J55</f>
        <v>0</v>
      </c>
      <c r="F162" s="74">
        <f>'OWY16'!K55</f>
        <v>0</v>
      </c>
      <c r="G162" s="73">
        <f>'OWY16'!L55</f>
        <v>0</v>
      </c>
      <c r="H162" s="73">
        <f>'OWY16'!M55</f>
        <v>0</v>
      </c>
      <c r="I162" s="117"/>
      <c r="J162" s="111"/>
    </row>
    <row r="163" spans="1:10" s="15" customFormat="1" ht="15" customHeight="1" thickTop="1" x14ac:dyDescent="0.25">
      <c r="A163" s="112">
        <v>45840</v>
      </c>
      <c r="B163" s="71" t="s">
        <v>12</v>
      </c>
      <c r="C163" s="67">
        <f>'BOI16'!E56</f>
        <v>0</v>
      </c>
      <c r="D163" s="67">
        <f>'BOI16'!I56</f>
        <v>0</v>
      </c>
      <c r="E163" s="67">
        <f>'BOI16'!J56</f>
        <v>0</v>
      </c>
      <c r="F163" s="68">
        <f>'BOI16'!K56</f>
        <v>0</v>
      </c>
      <c r="G163" s="67">
        <f>'BOI16'!L56</f>
        <v>0</v>
      </c>
      <c r="H163" s="69">
        <f>'BOI16'!M56</f>
        <v>0</v>
      </c>
      <c r="I163" s="115">
        <f t="shared" ref="I163" si="55">ROUND(0.5*H163+0.25*H164+0.25*H165,0)</f>
        <v>0</v>
      </c>
      <c r="J163" s="109"/>
    </row>
    <row r="164" spans="1:10" s="15" customFormat="1" ht="15" customHeight="1" x14ac:dyDescent="0.25">
      <c r="A164" s="113"/>
      <c r="B164" s="9" t="s">
        <v>14</v>
      </c>
      <c r="C164" s="17">
        <f>SNRV16!E56</f>
        <v>0</v>
      </c>
      <c r="D164" s="17">
        <f>SNRV16!I56</f>
        <v>0</v>
      </c>
      <c r="E164" s="17">
        <f>SNRV16!J56</f>
        <v>0</v>
      </c>
      <c r="F164" s="43">
        <f>SNRV16!K56</f>
        <v>0</v>
      </c>
      <c r="G164" s="17">
        <f>SNRV16!L56</f>
        <v>0</v>
      </c>
      <c r="H164" s="28">
        <f>SNRV16!M56</f>
        <v>0</v>
      </c>
      <c r="I164" s="116"/>
      <c r="J164" s="110"/>
    </row>
    <row r="165" spans="1:10" s="15" customFormat="1" ht="15" customHeight="1" thickBot="1" x14ac:dyDescent="0.3">
      <c r="A165" s="114"/>
      <c r="B165" s="72" t="s">
        <v>13</v>
      </c>
      <c r="C165" s="73">
        <f>'OWY16'!E56</f>
        <v>0</v>
      </c>
      <c r="D165" s="73">
        <f>'OWY16'!I56</f>
        <v>0</v>
      </c>
      <c r="E165" s="73">
        <f>'OWY16'!J56</f>
        <v>0</v>
      </c>
      <c r="F165" s="74">
        <f>'OWY16'!K56</f>
        <v>0</v>
      </c>
      <c r="G165" s="73">
        <f>'OWY16'!L56</f>
        <v>0</v>
      </c>
      <c r="H165" s="73">
        <f>'OWY16'!M56</f>
        <v>0</v>
      </c>
      <c r="I165" s="117"/>
      <c r="J165" s="111"/>
    </row>
    <row r="166" spans="1:10" s="15" customFormat="1" ht="15" customHeight="1" thickTop="1" x14ac:dyDescent="0.25">
      <c r="A166" s="112">
        <v>45841</v>
      </c>
      <c r="B166" s="70" t="s">
        <v>12</v>
      </c>
      <c r="C166" s="67">
        <f>'BOI16'!E57</f>
        <v>0</v>
      </c>
      <c r="D166" s="67">
        <f>'BOI16'!I57</f>
        <v>0</v>
      </c>
      <c r="E166" s="67">
        <f>'BOI16'!J57</f>
        <v>0</v>
      </c>
      <c r="F166" s="68">
        <f>'BOI16'!K57</f>
        <v>0</v>
      </c>
      <c r="G166" s="67">
        <f>'BOI16'!L57</f>
        <v>0</v>
      </c>
      <c r="H166" s="69">
        <f>'BOI16'!M57</f>
        <v>0</v>
      </c>
      <c r="I166" s="115">
        <f t="shared" ref="I166" si="56">ROUND(0.5*H166+0.25*H167+0.25*H168,0)</f>
        <v>0</v>
      </c>
      <c r="J166" s="109"/>
    </row>
    <row r="167" spans="1:10" s="15" customFormat="1" ht="15" customHeight="1" x14ac:dyDescent="0.25">
      <c r="A167" s="113"/>
      <c r="B167" s="9" t="s">
        <v>14</v>
      </c>
      <c r="C167" s="17">
        <f>SNRV16!E57</f>
        <v>0</v>
      </c>
      <c r="D167" s="17">
        <f>SNRV16!I57</f>
        <v>0</v>
      </c>
      <c r="E167" s="17">
        <f>SNRV16!J57</f>
        <v>0</v>
      </c>
      <c r="F167" s="43">
        <f>SNRV16!K57</f>
        <v>0</v>
      </c>
      <c r="G167" s="17">
        <f>SNRV16!L57</f>
        <v>0</v>
      </c>
      <c r="H167" s="28">
        <f>SNRV16!M57</f>
        <v>0</v>
      </c>
      <c r="I167" s="116"/>
      <c r="J167" s="110"/>
    </row>
    <row r="168" spans="1:10" s="15" customFormat="1" ht="15" customHeight="1" thickBot="1" x14ac:dyDescent="0.3">
      <c r="A168" s="114"/>
      <c r="B168" s="72" t="s">
        <v>13</v>
      </c>
      <c r="C168" s="73">
        <f>'OWY16'!E57</f>
        <v>0</v>
      </c>
      <c r="D168" s="73">
        <f>'OWY16'!I57</f>
        <v>0</v>
      </c>
      <c r="E168" s="73">
        <f>'OWY16'!J57</f>
        <v>0</v>
      </c>
      <c r="F168" s="74">
        <f>'OWY16'!K57</f>
        <v>0</v>
      </c>
      <c r="G168" s="73">
        <f>'OWY16'!L57</f>
        <v>0</v>
      </c>
      <c r="H168" s="73">
        <f>'OWY16'!M57</f>
        <v>0</v>
      </c>
      <c r="I168" s="117"/>
      <c r="J168" s="111"/>
    </row>
    <row r="169" spans="1:10" s="15" customFormat="1" ht="15" customHeight="1" thickTop="1" x14ac:dyDescent="0.25">
      <c r="A169" s="112">
        <v>45842</v>
      </c>
      <c r="B169" s="66" t="s">
        <v>12</v>
      </c>
      <c r="C169" s="67">
        <f>'BOI16'!E58</f>
        <v>0</v>
      </c>
      <c r="D169" s="67">
        <f>'BOI16'!I58</f>
        <v>0</v>
      </c>
      <c r="E169" s="67">
        <f>'BOI16'!J58</f>
        <v>0</v>
      </c>
      <c r="F169" s="68">
        <f>'BOI16'!K58</f>
        <v>0</v>
      </c>
      <c r="G169" s="67">
        <f>'BOI16'!L58</f>
        <v>0</v>
      </c>
      <c r="H169" s="69">
        <f>'BOI16'!M58</f>
        <v>0</v>
      </c>
      <c r="I169" s="115">
        <f t="shared" ref="I169" si="57">ROUND(0.5*H169+0.25*H170+0.25*H171,0)</f>
        <v>0</v>
      </c>
      <c r="J169" s="109"/>
    </row>
    <row r="170" spans="1:10" s="15" customFormat="1" ht="15" customHeight="1" x14ac:dyDescent="0.25">
      <c r="A170" s="113"/>
      <c r="B170" s="9" t="s">
        <v>14</v>
      </c>
      <c r="C170" s="17">
        <f>SNRV16!E58</f>
        <v>0</v>
      </c>
      <c r="D170" s="17">
        <f>SNRV16!I58</f>
        <v>0</v>
      </c>
      <c r="E170" s="17">
        <f>SNRV16!J58</f>
        <v>0</v>
      </c>
      <c r="F170" s="43">
        <f>SNRV16!K58</f>
        <v>0</v>
      </c>
      <c r="G170" s="17">
        <f>SNRV16!L58</f>
        <v>0</v>
      </c>
      <c r="H170" s="28">
        <f>SNRV16!M58</f>
        <v>0</v>
      </c>
      <c r="I170" s="116"/>
      <c r="J170" s="110"/>
    </row>
    <row r="171" spans="1:10" s="15" customFormat="1" ht="15" customHeight="1" thickBot="1" x14ac:dyDescent="0.3">
      <c r="A171" s="114"/>
      <c r="B171" s="72" t="s">
        <v>13</v>
      </c>
      <c r="C171" s="73">
        <f>'OWY16'!E58</f>
        <v>0</v>
      </c>
      <c r="D171" s="73">
        <f>'OWY16'!I58</f>
        <v>0</v>
      </c>
      <c r="E171" s="73">
        <f>'OWY16'!J58</f>
        <v>0</v>
      </c>
      <c r="F171" s="74">
        <f>'OWY16'!K58</f>
        <v>0</v>
      </c>
      <c r="G171" s="73">
        <f>'OWY16'!L58</f>
        <v>0</v>
      </c>
      <c r="H171" s="73">
        <f>'OWY16'!M58</f>
        <v>0</v>
      </c>
      <c r="I171" s="117"/>
      <c r="J171" s="111"/>
    </row>
    <row r="172" spans="1:10" s="15" customFormat="1" ht="15" customHeight="1" thickTop="1" x14ac:dyDescent="0.25">
      <c r="A172" s="112">
        <v>45843</v>
      </c>
      <c r="B172" s="71" t="s">
        <v>12</v>
      </c>
      <c r="C172" s="67">
        <f>'BOI16'!E59</f>
        <v>0</v>
      </c>
      <c r="D172" s="67">
        <f>'BOI16'!I59</f>
        <v>0</v>
      </c>
      <c r="E172" s="67">
        <f>'BOI16'!J59</f>
        <v>0</v>
      </c>
      <c r="F172" s="68">
        <f>'BOI16'!K59</f>
        <v>0</v>
      </c>
      <c r="G172" s="67">
        <f>'BOI16'!L59</f>
        <v>0</v>
      </c>
      <c r="H172" s="69">
        <f>'BOI16'!M59</f>
        <v>0</v>
      </c>
      <c r="I172" s="115">
        <f t="shared" ref="I172" si="58">ROUND(0.5*H172+0.25*H173+0.25*H174,0)</f>
        <v>0</v>
      </c>
      <c r="J172" s="109"/>
    </row>
    <row r="173" spans="1:10" s="15" customFormat="1" ht="15" customHeight="1" x14ac:dyDescent="0.25">
      <c r="A173" s="113"/>
      <c r="B173" s="9" t="s">
        <v>14</v>
      </c>
      <c r="C173" s="17">
        <f>SNRV16!E59</f>
        <v>0</v>
      </c>
      <c r="D173" s="17">
        <f>SNRV16!I59</f>
        <v>0</v>
      </c>
      <c r="E173" s="17">
        <f>SNRV16!J59</f>
        <v>0</v>
      </c>
      <c r="F173" s="43">
        <f>SNRV16!K59</f>
        <v>0</v>
      </c>
      <c r="G173" s="17">
        <f>SNRV16!L59</f>
        <v>0</v>
      </c>
      <c r="H173" s="28">
        <f>SNRV16!M59</f>
        <v>0</v>
      </c>
      <c r="I173" s="116"/>
      <c r="J173" s="110"/>
    </row>
    <row r="174" spans="1:10" s="15" customFormat="1" ht="15" customHeight="1" thickBot="1" x14ac:dyDescent="0.3">
      <c r="A174" s="114"/>
      <c r="B174" s="72" t="s">
        <v>13</v>
      </c>
      <c r="C174" s="73">
        <f>'OWY16'!E59</f>
        <v>0</v>
      </c>
      <c r="D174" s="73">
        <f>'OWY16'!I59</f>
        <v>0</v>
      </c>
      <c r="E174" s="73">
        <f>'OWY16'!J59</f>
        <v>0</v>
      </c>
      <c r="F174" s="74">
        <f>'OWY16'!K59</f>
        <v>0</v>
      </c>
      <c r="G174" s="73">
        <f>'OWY16'!L59</f>
        <v>0</v>
      </c>
      <c r="H174" s="73">
        <f>'OWY16'!M59</f>
        <v>0</v>
      </c>
      <c r="I174" s="117"/>
      <c r="J174" s="111"/>
    </row>
    <row r="175" spans="1:10" s="15" customFormat="1" ht="15" customHeight="1" thickTop="1" x14ac:dyDescent="0.25">
      <c r="A175" s="112">
        <v>45844</v>
      </c>
      <c r="B175" s="66" t="s">
        <v>12</v>
      </c>
      <c r="C175" s="67">
        <f>'BOI16'!E60</f>
        <v>0</v>
      </c>
      <c r="D175" s="67">
        <f>'BOI16'!I60</f>
        <v>0</v>
      </c>
      <c r="E175" s="67">
        <f>'BOI16'!J60</f>
        <v>0</v>
      </c>
      <c r="F175" s="68">
        <f>'BOI16'!K60</f>
        <v>0</v>
      </c>
      <c r="G175" s="67">
        <f>'BOI16'!L60</f>
        <v>0</v>
      </c>
      <c r="H175" s="69">
        <f>'BOI16'!M60</f>
        <v>0</v>
      </c>
      <c r="I175" s="115">
        <f t="shared" ref="I175" si="59">ROUND(0.5*H175+0.25*H176+0.25*H177,0)</f>
        <v>0</v>
      </c>
      <c r="J175" s="109"/>
    </row>
    <row r="176" spans="1:10" s="15" customFormat="1" ht="15" customHeight="1" x14ac:dyDescent="0.25">
      <c r="A176" s="113"/>
      <c r="B176" s="9" t="s">
        <v>14</v>
      </c>
      <c r="C176" s="17">
        <f>SNRV16!E60</f>
        <v>0</v>
      </c>
      <c r="D176" s="17">
        <f>SNRV16!I60</f>
        <v>0</v>
      </c>
      <c r="E176" s="17">
        <f>SNRV16!J60</f>
        <v>0</v>
      </c>
      <c r="F176" s="43">
        <f>SNRV16!K60</f>
        <v>0</v>
      </c>
      <c r="G176" s="17">
        <f>SNRV16!L60</f>
        <v>0</v>
      </c>
      <c r="H176" s="28">
        <f>SNRV16!M60</f>
        <v>0</v>
      </c>
      <c r="I176" s="116"/>
      <c r="J176" s="110"/>
    </row>
    <row r="177" spans="1:10" s="15" customFormat="1" ht="15" customHeight="1" thickBot="1" x14ac:dyDescent="0.3">
      <c r="A177" s="114"/>
      <c r="B177" s="72" t="s">
        <v>13</v>
      </c>
      <c r="C177" s="73">
        <f>'OWY16'!E60</f>
        <v>0</v>
      </c>
      <c r="D177" s="73">
        <f>'OWY16'!I60</f>
        <v>0</v>
      </c>
      <c r="E177" s="73">
        <f>'OWY16'!J60</f>
        <v>0</v>
      </c>
      <c r="F177" s="74">
        <f>'OWY16'!K60</f>
        <v>0</v>
      </c>
      <c r="G177" s="73">
        <f>'OWY16'!L60</f>
        <v>0</v>
      </c>
      <c r="H177" s="73">
        <f>'OWY16'!M60</f>
        <v>0</v>
      </c>
      <c r="I177" s="117"/>
      <c r="J177" s="111"/>
    </row>
    <row r="178" spans="1:10" s="15" customFormat="1" ht="15" customHeight="1" thickTop="1" x14ac:dyDescent="0.25">
      <c r="A178" s="112">
        <v>45845</v>
      </c>
      <c r="B178" s="71" t="s">
        <v>12</v>
      </c>
      <c r="C178" s="67">
        <f>'BOI16'!E61</f>
        <v>0</v>
      </c>
      <c r="D178" s="67">
        <f>'BOI16'!I61</f>
        <v>0</v>
      </c>
      <c r="E178" s="67">
        <f>'BOI16'!J61</f>
        <v>0</v>
      </c>
      <c r="F178" s="68">
        <f>'BOI16'!K61</f>
        <v>0</v>
      </c>
      <c r="G178" s="67">
        <f>'BOI16'!L61</f>
        <v>0</v>
      </c>
      <c r="H178" s="69">
        <f>'BOI16'!M61</f>
        <v>0</v>
      </c>
      <c r="I178" s="115">
        <f t="shared" ref="I178" si="60">ROUND(0.5*H178+0.25*H179+0.25*H180,0)</f>
        <v>0</v>
      </c>
      <c r="J178" s="109"/>
    </row>
    <row r="179" spans="1:10" s="15" customFormat="1" ht="15" customHeight="1" x14ac:dyDescent="0.25">
      <c r="A179" s="113"/>
      <c r="B179" s="9" t="s">
        <v>14</v>
      </c>
      <c r="C179" s="17">
        <f>SNRV16!E61</f>
        <v>0</v>
      </c>
      <c r="D179" s="17">
        <f>SNRV16!I61</f>
        <v>0</v>
      </c>
      <c r="E179" s="17">
        <f>SNRV16!J61</f>
        <v>0</v>
      </c>
      <c r="F179" s="43">
        <f>SNRV16!K61</f>
        <v>0</v>
      </c>
      <c r="G179" s="17">
        <f>SNRV16!L61</f>
        <v>0</v>
      </c>
      <c r="H179" s="28">
        <f>SNRV16!M61</f>
        <v>0</v>
      </c>
      <c r="I179" s="116"/>
      <c r="J179" s="110"/>
    </row>
    <row r="180" spans="1:10" s="15" customFormat="1" ht="15" customHeight="1" thickBot="1" x14ac:dyDescent="0.3">
      <c r="A180" s="114"/>
      <c r="B180" s="75" t="s">
        <v>13</v>
      </c>
      <c r="C180" s="73">
        <f>'OWY16'!E61</f>
        <v>0</v>
      </c>
      <c r="D180" s="73">
        <f>'OWY16'!I61</f>
        <v>0</v>
      </c>
      <c r="E180" s="73">
        <f>'OWY16'!J61</f>
        <v>0</v>
      </c>
      <c r="F180" s="74">
        <f>'OWY16'!K61</f>
        <v>0</v>
      </c>
      <c r="G180" s="73">
        <f>'OWY16'!L61</f>
        <v>0</v>
      </c>
      <c r="H180" s="73">
        <f>'OWY16'!M61</f>
        <v>0</v>
      </c>
      <c r="I180" s="117"/>
      <c r="J180" s="111"/>
    </row>
    <row r="181" spans="1:10" s="15" customFormat="1" ht="15" customHeight="1" thickTop="1" x14ac:dyDescent="0.25">
      <c r="A181" s="112">
        <v>45846</v>
      </c>
      <c r="B181" s="66" t="s">
        <v>12</v>
      </c>
      <c r="C181" s="67">
        <f>'BOI16'!E62</f>
        <v>0</v>
      </c>
      <c r="D181" s="67">
        <f>'BOI16'!I62</f>
        <v>0</v>
      </c>
      <c r="E181" s="67">
        <f>'BOI16'!J62</f>
        <v>0</v>
      </c>
      <c r="F181" s="68">
        <f>'BOI16'!K62</f>
        <v>0</v>
      </c>
      <c r="G181" s="67">
        <f>'BOI16'!L62</f>
        <v>0</v>
      </c>
      <c r="H181" s="69">
        <f>'BOI16'!M62</f>
        <v>0</v>
      </c>
      <c r="I181" s="115">
        <f t="shared" ref="I181" si="61">ROUND(0.5*H181+0.25*H182+0.25*H183,0)</f>
        <v>0</v>
      </c>
      <c r="J181" s="109"/>
    </row>
    <row r="182" spans="1:10" s="15" customFormat="1" ht="15" customHeight="1" x14ac:dyDescent="0.25">
      <c r="A182" s="113"/>
      <c r="B182" s="9" t="s">
        <v>14</v>
      </c>
      <c r="C182" s="17">
        <f>SNRV16!E62</f>
        <v>0</v>
      </c>
      <c r="D182" s="17">
        <f>SNRV16!I62</f>
        <v>0</v>
      </c>
      <c r="E182" s="17">
        <f>SNRV16!J62</f>
        <v>0</v>
      </c>
      <c r="F182" s="43">
        <f>SNRV16!K62</f>
        <v>0</v>
      </c>
      <c r="G182" s="17">
        <f>SNRV16!L62</f>
        <v>0</v>
      </c>
      <c r="H182" s="28">
        <f>SNRV16!M62</f>
        <v>0</v>
      </c>
      <c r="I182" s="116"/>
      <c r="J182" s="110"/>
    </row>
    <row r="183" spans="1:10" s="15" customFormat="1" ht="15" customHeight="1" thickBot="1" x14ac:dyDescent="0.3">
      <c r="A183" s="114"/>
      <c r="B183" s="72" t="s">
        <v>13</v>
      </c>
      <c r="C183" s="73">
        <f>'OWY16'!E62</f>
        <v>0</v>
      </c>
      <c r="D183" s="73">
        <f>'OWY16'!I62</f>
        <v>0</v>
      </c>
      <c r="E183" s="73">
        <f>'OWY16'!J62</f>
        <v>0</v>
      </c>
      <c r="F183" s="74">
        <f>'OWY16'!K62</f>
        <v>0</v>
      </c>
      <c r="G183" s="73">
        <f>'OWY16'!L62</f>
        <v>0</v>
      </c>
      <c r="H183" s="73">
        <f>'OWY16'!M62</f>
        <v>0</v>
      </c>
      <c r="I183" s="117"/>
      <c r="J183" s="111"/>
    </row>
    <row r="184" spans="1:10" s="15" customFormat="1" ht="15" customHeight="1" thickTop="1" x14ac:dyDescent="0.25">
      <c r="A184" s="112">
        <v>45847</v>
      </c>
      <c r="B184" s="66" t="s">
        <v>12</v>
      </c>
      <c r="C184" s="67">
        <f>'BOI16'!E63</f>
        <v>0</v>
      </c>
      <c r="D184" s="67">
        <f>'BOI16'!I63</f>
        <v>0</v>
      </c>
      <c r="E184" s="67">
        <f>'BOI16'!J63</f>
        <v>0</v>
      </c>
      <c r="F184" s="68">
        <f>'BOI16'!K63</f>
        <v>0</v>
      </c>
      <c r="G184" s="67">
        <f>'BOI16'!L63</f>
        <v>0</v>
      </c>
      <c r="H184" s="69">
        <f>'BOI16'!M63</f>
        <v>0</v>
      </c>
      <c r="I184" s="115">
        <f t="shared" ref="I184" si="62">ROUND(0.5*H184+0.25*H185+0.25*H186,0)</f>
        <v>0</v>
      </c>
      <c r="J184" s="109"/>
    </row>
    <row r="185" spans="1:10" s="15" customFormat="1" ht="15" customHeight="1" x14ac:dyDescent="0.25">
      <c r="A185" s="113"/>
      <c r="B185" s="9" t="s">
        <v>14</v>
      </c>
      <c r="C185" s="17">
        <f>SNRV16!E63</f>
        <v>0</v>
      </c>
      <c r="D185" s="17">
        <f>SNRV16!I63</f>
        <v>0</v>
      </c>
      <c r="E185" s="17">
        <f>SNRV16!J63</f>
        <v>0</v>
      </c>
      <c r="F185" s="43">
        <f>SNRV16!K63</f>
        <v>0</v>
      </c>
      <c r="G185" s="17">
        <f>SNRV16!L63</f>
        <v>0</v>
      </c>
      <c r="H185" s="28">
        <f>SNRV16!M63</f>
        <v>0</v>
      </c>
      <c r="I185" s="116"/>
      <c r="J185" s="110"/>
    </row>
    <row r="186" spans="1:10" s="15" customFormat="1" ht="15" customHeight="1" thickBot="1" x14ac:dyDescent="0.3">
      <c r="A186" s="114"/>
      <c r="B186" s="72" t="s">
        <v>13</v>
      </c>
      <c r="C186" s="73">
        <f>'OWY16'!E63</f>
        <v>0</v>
      </c>
      <c r="D186" s="73">
        <f>'OWY16'!I63</f>
        <v>0</v>
      </c>
      <c r="E186" s="73">
        <f>'OWY16'!J63</f>
        <v>0</v>
      </c>
      <c r="F186" s="74">
        <f>'OWY16'!K63</f>
        <v>0</v>
      </c>
      <c r="G186" s="73">
        <f>'OWY16'!L63</f>
        <v>0</v>
      </c>
      <c r="H186" s="73">
        <f>'OWY16'!M63</f>
        <v>0</v>
      </c>
      <c r="I186" s="117"/>
      <c r="J186" s="111"/>
    </row>
    <row r="187" spans="1:10" s="15" customFormat="1" ht="15" customHeight="1" thickTop="1" x14ac:dyDescent="0.25">
      <c r="A187" s="112">
        <v>45848</v>
      </c>
      <c r="B187" s="70" t="s">
        <v>12</v>
      </c>
      <c r="C187" s="67">
        <f>'BOI16'!E64</f>
        <v>0</v>
      </c>
      <c r="D187" s="67">
        <f>'BOI16'!I64</f>
        <v>0</v>
      </c>
      <c r="E187" s="67">
        <f>'BOI16'!J64</f>
        <v>0</v>
      </c>
      <c r="F187" s="68">
        <f>'BOI16'!K64</f>
        <v>0</v>
      </c>
      <c r="G187" s="67">
        <f>'BOI16'!L64</f>
        <v>0</v>
      </c>
      <c r="H187" s="69">
        <f>'BOI16'!M64</f>
        <v>0</v>
      </c>
      <c r="I187" s="115">
        <f t="shared" ref="I187" si="63">ROUND(0.5*H187+0.25*H188+0.25*H189,0)</f>
        <v>0</v>
      </c>
      <c r="J187" s="109"/>
    </row>
    <row r="188" spans="1:10" s="15" customFormat="1" ht="15" customHeight="1" x14ac:dyDescent="0.25">
      <c r="A188" s="113"/>
      <c r="B188" s="9" t="s">
        <v>14</v>
      </c>
      <c r="C188" s="17">
        <f>SNRV16!E64</f>
        <v>0</v>
      </c>
      <c r="D188" s="17">
        <f>SNRV16!I64</f>
        <v>0</v>
      </c>
      <c r="E188" s="17">
        <f>SNRV16!J64</f>
        <v>0</v>
      </c>
      <c r="F188" s="43">
        <f>SNRV16!K64</f>
        <v>0</v>
      </c>
      <c r="G188" s="17">
        <f>SNRV16!L64</f>
        <v>0</v>
      </c>
      <c r="H188" s="28">
        <f>SNRV16!M64</f>
        <v>0</v>
      </c>
      <c r="I188" s="116"/>
      <c r="J188" s="110"/>
    </row>
    <row r="189" spans="1:10" s="15" customFormat="1" ht="15" customHeight="1" thickBot="1" x14ac:dyDescent="0.3">
      <c r="A189" s="114"/>
      <c r="B189" s="75" t="s">
        <v>13</v>
      </c>
      <c r="C189" s="73">
        <f>'OWY16'!E64</f>
        <v>0</v>
      </c>
      <c r="D189" s="73">
        <f>'OWY16'!I64</f>
        <v>0</v>
      </c>
      <c r="E189" s="73">
        <f>'OWY16'!J64</f>
        <v>0</v>
      </c>
      <c r="F189" s="74">
        <f>'OWY16'!K64</f>
        <v>0</v>
      </c>
      <c r="G189" s="73">
        <f>'OWY16'!L64</f>
        <v>0</v>
      </c>
      <c r="H189" s="73">
        <f>'OWY16'!M64</f>
        <v>0</v>
      </c>
      <c r="I189" s="117"/>
      <c r="J189" s="111"/>
    </row>
    <row r="190" spans="1:10" s="15" customFormat="1" ht="15" customHeight="1" thickTop="1" x14ac:dyDescent="0.25">
      <c r="A190" s="112">
        <v>45849</v>
      </c>
      <c r="B190" s="66" t="s">
        <v>12</v>
      </c>
      <c r="C190" s="67">
        <f>'BOI16'!E65</f>
        <v>0</v>
      </c>
      <c r="D190" s="67">
        <f>'BOI16'!I65</f>
        <v>0</v>
      </c>
      <c r="E190" s="67">
        <f>'BOI16'!J65</f>
        <v>0</v>
      </c>
      <c r="F190" s="68">
        <f>'BOI16'!K65</f>
        <v>0</v>
      </c>
      <c r="G190" s="67">
        <f>'BOI16'!L65</f>
        <v>0</v>
      </c>
      <c r="H190" s="69">
        <f>'BOI16'!M65</f>
        <v>0</v>
      </c>
      <c r="I190" s="115">
        <f t="shared" ref="I190" si="64">ROUND(0.5*H190+0.25*H191+0.25*H192,0)</f>
        <v>0</v>
      </c>
      <c r="J190" s="109"/>
    </row>
    <row r="191" spans="1:10" s="15" customFormat="1" ht="15" customHeight="1" x14ac:dyDescent="0.25">
      <c r="A191" s="113"/>
      <c r="B191" s="9" t="s">
        <v>14</v>
      </c>
      <c r="C191" s="17">
        <f>SNRV16!E65</f>
        <v>0</v>
      </c>
      <c r="D191" s="17">
        <f>SNRV16!I65</f>
        <v>0</v>
      </c>
      <c r="E191" s="17">
        <f>SNRV16!J65</f>
        <v>0</v>
      </c>
      <c r="F191" s="43">
        <f>SNRV16!K65</f>
        <v>0</v>
      </c>
      <c r="G191" s="17">
        <f>SNRV16!L65</f>
        <v>0</v>
      </c>
      <c r="H191" s="28">
        <f>SNRV16!M65</f>
        <v>0</v>
      </c>
      <c r="I191" s="116"/>
      <c r="J191" s="110"/>
    </row>
    <row r="192" spans="1:10" s="15" customFormat="1" ht="15" customHeight="1" thickBot="1" x14ac:dyDescent="0.3">
      <c r="A192" s="114"/>
      <c r="B192" s="72" t="s">
        <v>13</v>
      </c>
      <c r="C192" s="73">
        <f>'OWY16'!E65</f>
        <v>0</v>
      </c>
      <c r="D192" s="73">
        <f>'OWY16'!I65</f>
        <v>0</v>
      </c>
      <c r="E192" s="73">
        <f>'OWY16'!J65</f>
        <v>0</v>
      </c>
      <c r="F192" s="74">
        <f>'OWY16'!K65</f>
        <v>0</v>
      </c>
      <c r="G192" s="73">
        <f>'OWY16'!L65</f>
        <v>0</v>
      </c>
      <c r="H192" s="73">
        <f>'OWY16'!M65</f>
        <v>0</v>
      </c>
      <c r="I192" s="117"/>
      <c r="J192" s="111"/>
    </row>
    <row r="193" spans="1:10" s="15" customFormat="1" ht="15" customHeight="1" thickTop="1" x14ac:dyDescent="0.25">
      <c r="A193" s="112">
        <v>45850</v>
      </c>
      <c r="B193" s="70" t="s">
        <v>12</v>
      </c>
      <c r="C193" s="67">
        <f>'BOI16'!E66</f>
        <v>0</v>
      </c>
      <c r="D193" s="67">
        <f>'BOI16'!I66</f>
        <v>0</v>
      </c>
      <c r="E193" s="67">
        <f>'BOI16'!J66</f>
        <v>0</v>
      </c>
      <c r="F193" s="68">
        <f>'BOI16'!K66</f>
        <v>0</v>
      </c>
      <c r="G193" s="67">
        <f>'BOI16'!L66</f>
        <v>0</v>
      </c>
      <c r="H193" s="69">
        <f>'BOI16'!M66</f>
        <v>0</v>
      </c>
      <c r="I193" s="115">
        <f t="shared" ref="I193" si="65">ROUND(0.5*H193+0.25*H194+0.25*H195,0)</f>
        <v>0</v>
      </c>
      <c r="J193" s="109"/>
    </row>
    <row r="194" spans="1:10" s="15" customFormat="1" ht="15" customHeight="1" x14ac:dyDescent="0.25">
      <c r="A194" s="113"/>
      <c r="B194" s="9" t="s">
        <v>14</v>
      </c>
      <c r="C194" s="17">
        <f>SNRV16!E66</f>
        <v>0</v>
      </c>
      <c r="D194" s="17">
        <f>SNRV16!I66</f>
        <v>0</v>
      </c>
      <c r="E194" s="17">
        <f>SNRV16!J66</f>
        <v>0</v>
      </c>
      <c r="F194" s="43">
        <f>SNRV16!K66</f>
        <v>0</v>
      </c>
      <c r="G194" s="17">
        <f>SNRV16!L66</f>
        <v>0</v>
      </c>
      <c r="H194" s="28">
        <f>SNRV16!M66</f>
        <v>0</v>
      </c>
      <c r="I194" s="116"/>
      <c r="J194" s="110"/>
    </row>
    <row r="195" spans="1:10" s="15" customFormat="1" ht="15" customHeight="1" thickBot="1" x14ac:dyDescent="0.3">
      <c r="A195" s="114"/>
      <c r="B195" s="75" t="s">
        <v>13</v>
      </c>
      <c r="C195" s="73">
        <f>'OWY16'!E66</f>
        <v>0</v>
      </c>
      <c r="D195" s="73">
        <f>'OWY16'!I66</f>
        <v>0</v>
      </c>
      <c r="E195" s="73">
        <f>'OWY16'!J66</f>
        <v>0</v>
      </c>
      <c r="F195" s="74">
        <f>'OWY16'!K66</f>
        <v>0</v>
      </c>
      <c r="G195" s="73">
        <f>'OWY16'!L66</f>
        <v>0</v>
      </c>
      <c r="H195" s="73">
        <f>'OWY16'!M66</f>
        <v>0</v>
      </c>
      <c r="I195" s="117"/>
      <c r="J195" s="111"/>
    </row>
    <row r="196" spans="1:10" s="15" customFormat="1" ht="15" customHeight="1" thickTop="1" x14ac:dyDescent="0.25">
      <c r="A196" s="112">
        <v>45851</v>
      </c>
      <c r="B196" s="66" t="s">
        <v>12</v>
      </c>
      <c r="C196" s="67">
        <f>'BOI16'!E67</f>
        <v>0</v>
      </c>
      <c r="D196" s="67">
        <f>'BOI16'!I67</f>
        <v>0</v>
      </c>
      <c r="E196" s="67">
        <f>'BOI16'!J67</f>
        <v>0</v>
      </c>
      <c r="F196" s="68">
        <f>'BOI16'!K67</f>
        <v>0</v>
      </c>
      <c r="G196" s="67">
        <f>'BOI16'!L67</f>
        <v>0</v>
      </c>
      <c r="H196" s="69">
        <f>'BOI16'!M67</f>
        <v>0</v>
      </c>
      <c r="I196" s="115">
        <f t="shared" ref="I196" si="66">ROUND(0.5*H196+0.25*H197+0.25*H198,0)</f>
        <v>0</v>
      </c>
      <c r="J196" s="109"/>
    </row>
    <row r="197" spans="1:10" s="15" customFormat="1" ht="15" customHeight="1" x14ac:dyDescent="0.25">
      <c r="A197" s="113"/>
      <c r="B197" s="9" t="s">
        <v>14</v>
      </c>
      <c r="C197" s="17">
        <f>SNRV16!E67</f>
        <v>0</v>
      </c>
      <c r="D197" s="17">
        <f>SNRV16!I67</f>
        <v>0</v>
      </c>
      <c r="E197" s="17">
        <f>SNRV16!J67</f>
        <v>0</v>
      </c>
      <c r="F197" s="43">
        <f>SNRV16!K67</f>
        <v>0</v>
      </c>
      <c r="G197" s="17">
        <f>SNRV16!L67</f>
        <v>0</v>
      </c>
      <c r="H197" s="28">
        <f>SNRV16!M67</f>
        <v>0</v>
      </c>
      <c r="I197" s="116"/>
      <c r="J197" s="110"/>
    </row>
    <row r="198" spans="1:10" s="15" customFormat="1" ht="15" customHeight="1" thickBot="1" x14ac:dyDescent="0.3">
      <c r="A198" s="114"/>
      <c r="B198" s="72" t="s">
        <v>13</v>
      </c>
      <c r="C198" s="73">
        <f>'OWY16'!E67</f>
        <v>0</v>
      </c>
      <c r="D198" s="73">
        <f>'OWY16'!I67</f>
        <v>0</v>
      </c>
      <c r="E198" s="73">
        <f>'OWY16'!J67</f>
        <v>0</v>
      </c>
      <c r="F198" s="74">
        <f>'OWY16'!K67</f>
        <v>0</v>
      </c>
      <c r="G198" s="73">
        <f>'OWY16'!L67</f>
        <v>0</v>
      </c>
      <c r="H198" s="73">
        <f>'OWY16'!M67</f>
        <v>0</v>
      </c>
      <c r="I198" s="117"/>
      <c r="J198" s="111"/>
    </row>
    <row r="199" spans="1:10" s="15" customFormat="1" ht="15" customHeight="1" thickTop="1" x14ac:dyDescent="0.25">
      <c r="A199" s="112">
        <v>45852</v>
      </c>
      <c r="B199" s="66" t="s">
        <v>12</v>
      </c>
      <c r="C199" s="67">
        <f>'BOI16'!E68</f>
        <v>0</v>
      </c>
      <c r="D199" s="67">
        <f>'BOI16'!I68</f>
        <v>0</v>
      </c>
      <c r="E199" s="67">
        <f>'BOI16'!J68</f>
        <v>0</v>
      </c>
      <c r="F199" s="68">
        <f>'BOI16'!K68</f>
        <v>0</v>
      </c>
      <c r="G199" s="67">
        <f>'BOI16'!L68</f>
        <v>0</v>
      </c>
      <c r="H199" s="69">
        <f>'BOI16'!M68</f>
        <v>0</v>
      </c>
      <c r="I199" s="115">
        <f t="shared" ref="I199" si="67">ROUND(0.5*H199+0.25*H200+0.25*H201,0)</f>
        <v>0</v>
      </c>
      <c r="J199" s="109"/>
    </row>
    <row r="200" spans="1:10" s="15" customFormat="1" ht="15" customHeight="1" x14ac:dyDescent="0.25">
      <c r="A200" s="113"/>
      <c r="B200" s="9" t="s">
        <v>14</v>
      </c>
      <c r="C200" s="17">
        <f>SNRV16!E68</f>
        <v>0</v>
      </c>
      <c r="D200" s="17">
        <f>SNRV16!I68</f>
        <v>0</v>
      </c>
      <c r="E200" s="17">
        <f>SNRV16!J68</f>
        <v>0</v>
      </c>
      <c r="F200" s="43">
        <f>SNRV16!K68</f>
        <v>0</v>
      </c>
      <c r="G200" s="17">
        <f>SNRV16!L68</f>
        <v>0</v>
      </c>
      <c r="H200" s="28">
        <f>SNRV16!M68</f>
        <v>0</v>
      </c>
      <c r="I200" s="116"/>
      <c r="J200" s="110"/>
    </row>
    <row r="201" spans="1:10" s="15" customFormat="1" ht="15" customHeight="1" thickBot="1" x14ac:dyDescent="0.3">
      <c r="A201" s="114"/>
      <c r="B201" s="72" t="s">
        <v>13</v>
      </c>
      <c r="C201" s="73">
        <f>'OWY16'!E68</f>
        <v>0</v>
      </c>
      <c r="D201" s="73">
        <f>'OWY16'!I68</f>
        <v>0</v>
      </c>
      <c r="E201" s="73">
        <f>'OWY16'!J68</f>
        <v>0</v>
      </c>
      <c r="F201" s="74">
        <f>'OWY16'!K68</f>
        <v>0</v>
      </c>
      <c r="G201" s="73">
        <f>'OWY16'!L68</f>
        <v>0</v>
      </c>
      <c r="H201" s="73">
        <f>'OWY16'!M68</f>
        <v>0</v>
      </c>
      <c r="I201" s="117"/>
      <c r="J201" s="111"/>
    </row>
    <row r="202" spans="1:10" s="15" customFormat="1" ht="15" customHeight="1" thickTop="1" x14ac:dyDescent="0.25">
      <c r="A202" s="112">
        <v>45853</v>
      </c>
      <c r="B202" s="71" t="s">
        <v>12</v>
      </c>
      <c r="C202" s="67">
        <f>'BOI16'!E69</f>
        <v>0</v>
      </c>
      <c r="D202" s="67">
        <f>'BOI16'!I69</f>
        <v>0</v>
      </c>
      <c r="E202" s="67">
        <f>'BOI16'!J69</f>
        <v>0</v>
      </c>
      <c r="F202" s="68">
        <f>'BOI16'!K69</f>
        <v>0</v>
      </c>
      <c r="G202" s="67">
        <f>'BOI16'!L69</f>
        <v>0</v>
      </c>
      <c r="H202" s="69">
        <f>'BOI16'!M69</f>
        <v>0</v>
      </c>
      <c r="I202" s="115">
        <f t="shared" ref="I202" si="68">ROUND(0.5*H202+0.25*H203+0.25*H204,0)</f>
        <v>0</v>
      </c>
      <c r="J202" s="109"/>
    </row>
    <row r="203" spans="1:10" s="15" customFormat="1" ht="15" customHeight="1" x14ac:dyDescent="0.25">
      <c r="A203" s="113"/>
      <c r="B203" s="9" t="s">
        <v>14</v>
      </c>
      <c r="C203" s="17">
        <f>SNRV16!E69</f>
        <v>0</v>
      </c>
      <c r="D203" s="17">
        <f>SNRV16!I69</f>
        <v>0</v>
      </c>
      <c r="E203" s="17">
        <f>SNRV16!J69</f>
        <v>0</v>
      </c>
      <c r="F203" s="43">
        <f>SNRV16!K69</f>
        <v>0</v>
      </c>
      <c r="G203" s="17">
        <f>SNRV16!L69</f>
        <v>0</v>
      </c>
      <c r="H203" s="28">
        <f>SNRV16!M69</f>
        <v>0</v>
      </c>
      <c r="I203" s="116"/>
      <c r="J203" s="110"/>
    </row>
    <row r="204" spans="1:10" s="15" customFormat="1" ht="15" customHeight="1" thickBot="1" x14ac:dyDescent="0.3">
      <c r="A204" s="114"/>
      <c r="B204" s="72" t="s">
        <v>13</v>
      </c>
      <c r="C204" s="73">
        <f>'OWY16'!E69</f>
        <v>0</v>
      </c>
      <c r="D204" s="73">
        <f>'OWY16'!I69</f>
        <v>0</v>
      </c>
      <c r="E204" s="73">
        <f>'OWY16'!J69</f>
        <v>0</v>
      </c>
      <c r="F204" s="74">
        <f>'OWY16'!K69</f>
        <v>0</v>
      </c>
      <c r="G204" s="73">
        <f>'OWY16'!L69</f>
        <v>0</v>
      </c>
      <c r="H204" s="73">
        <f>'OWY16'!M69</f>
        <v>0</v>
      </c>
      <c r="I204" s="117"/>
      <c r="J204" s="111"/>
    </row>
    <row r="205" spans="1:10" s="15" customFormat="1" ht="15" customHeight="1" thickTop="1" x14ac:dyDescent="0.25">
      <c r="A205" s="112">
        <v>45854</v>
      </c>
      <c r="B205" s="66" t="s">
        <v>12</v>
      </c>
      <c r="C205" s="67">
        <f>'BOI16'!E70</f>
        <v>0</v>
      </c>
      <c r="D205" s="67">
        <f>'BOI16'!I70</f>
        <v>0</v>
      </c>
      <c r="E205" s="67">
        <f>'BOI16'!J70</f>
        <v>0</v>
      </c>
      <c r="F205" s="68">
        <f>'BOI16'!K70</f>
        <v>0</v>
      </c>
      <c r="G205" s="67">
        <f>'BOI16'!L70</f>
        <v>0</v>
      </c>
      <c r="H205" s="69">
        <f>'BOI16'!M70</f>
        <v>0</v>
      </c>
      <c r="I205" s="115">
        <f t="shared" ref="I205" si="69">ROUND(0.5*H205+0.25*H206+0.25*H207,0)</f>
        <v>0</v>
      </c>
      <c r="J205" s="109"/>
    </row>
    <row r="206" spans="1:10" s="15" customFormat="1" ht="15" customHeight="1" x14ac:dyDescent="0.25">
      <c r="A206" s="113"/>
      <c r="B206" s="9" t="s">
        <v>14</v>
      </c>
      <c r="C206" s="17">
        <f>SNRV16!E70</f>
        <v>0</v>
      </c>
      <c r="D206" s="17">
        <f>SNRV16!I70</f>
        <v>0</v>
      </c>
      <c r="E206" s="17">
        <f>SNRV16!J70</f>
        <v>0</v>
      </c>
      <c r="F206" s="43">
        <f>SNRV16!K70</f>
        <v>0</v>
      </c>
      <c r="G206" s="17">
        <f>SNRV16!L70</f>
        <v>0</v>
      </c>
      <c r="H206" s="28">
        <f>SNRV16!M70</f>
        <v>0</v>
      </c>
      <c r="I206" s="116"/>
      <c r="J206" s="110"/>
    </row>
    <row r="207" spans="1:10" s="15" customFormat="1" ht="15" customHeight="1" thickBot="1" x14ac:dyDescent="0.3">
      <c r="A207" s="114"/>
      <c r="B207" s="72" t="s">
        <v>13</v>
      </c>
      <c r="C207" s="73">
        <f>'OWY16'!E70</f>
        <v>0</v>
      </c>
      <c r="D207" s="73">
        <f>'OWY16'!I70</f>
        <v>0</v>
      </c>
      <c r="E207" s="73">
        <f>'OWY16'!J70</f>
        <v>0</v>
      </c>
      <c r="F207" s="74">
        <f>'OWY16'!K70</f>
        <v>0</v>
      </c>
      <c r="G207" s="73">
        <f>'OWY16'!L70</f>
        <v>0</v>
      </c>
      <c r="H207" s="73">
        <f>'OWY16'!M70</f>
        <v>0</v>
      </c>
      <c r="I207" s="117"/>
      <c r="J207" s="111"/>
    </row>
    <row r="208" spans="1:10" s="15" customFormat="1" ht="15" customHeight="1" thickTop="1" x14ac:dyDescent="0.25">
      <c r="A208" s="112">
        <v>45855</v>
      </c>
      <c r="B208" s="71" t="s">
        <v>12</v>
      </c>
      <c r="C208" s="67">
        <f>'BOI16'!E71</f>
        <v>0</v>
      </c>
      <c r="D208" s="67">
        <f>'BOI16'!I71</f>
        <v>0</v>
      </c>
      <c r="E208" s="67">
        <f>'BOI16'!J71</f>
        <v>0</v>
      </c>
      <c r="F208" s="68">
        <f>'BOI16'!K71</f>
        <v>0</v>
      </c>
      <c r="G208" s="67">
        <f>'BOI16'!L71</f>
        <v>0</v>
      </c>
      <c r="H208" s="69">
        <f>'BOI16'!M71</f>
        <v>0</v>
      </c>
      <c r="I208" s="115">
        <f t="shared" ref="I208" si="70">ROUND(0.5*H208+0.25*H209+0.25*H210,0)</f>
        <v>0</v>
      </c>
      <c r="J208" s="109"/>
    </row>
    <row r="209" spans="1:10" s="15" customFormat="1" ht="15" customHeight="1" x14ac:dyDescent="0.25">
      <c r="A209" s="113"/>
      <c r="B209" s="9" t="s">
        <v>14</v>
      </c>
      <c r="C209" s="17">
        <f>SNRV16!E71</f>
        <v>0</v>
      </c>
      <c r="D209" s="17">
        <f>SNRV16!I71</f>
        <v>0</v>
      </c>
      <c r="E209" s="17">
        <f>SNRV16!J71</f>
        <v>0</v>
      </c>
      <c r="F209" s="43">
        <f>SNRV16!K71</f>
        <v>0</v>
      </c>
      <c r="G209" s="17">
        <f>SNRV16!L71</f>
        <v>0</v>
      </c>
      <c r="H209" s="28">
        <f>SNRV16!M71</f>
        <v>0</v>
      </c>
      <c r="I209" s="116"/>
      <c r="J209" s="110"/>
    </row>
    <row r="210" spans="1:10" s="15" customFormat="1" ht="15" customHeight="1" thickBot="1" x14ac:dyDescent="0.3">
      <c r="A210" s="114"/>
      <c r="B210" s="72" t="s">
        <v>13</v>
      </c>
      <c r="C210" s="73">
        <f>'OWY16'!E71</f>
        <v>0</v>
      </c>
      <c r="D210" s="73">
        <f>'OWY16'!I71</f>
        <v>0</v>
      </c>
      <c r="E210" s="73">
        <f>'OWY16'!J71</f>
        <v>0</v>
      </c>
      <c r="F210" s="74">
        <f>'OWY16'!K71</f>
        <v>0</v>
      </c>
      <c r="G210" s="73">
        <f>'OWY16'!L71</f>
        <v>0</v>
      </c>
      <c r="H210" s="73">
        <f>'OWY16'!M71</f>
        <v>0</v>
      </c>
      <c r="I210" s="117"/>
      <c r="J210" s="111"/>
    </row>
    <row r="211" spans="1:10" s="15" customFormat="1" ht="15" customHeight="1" thickTop="1" x14ac:dyDescent="0.25">
      <c r="A211" s="112">
        <v>45856</v>
      </c>
      <c r="B211" s="70" t="s">
        <v>12</v>
      </c>
      <c r="C211" s="67">
        <f>'BOI16'!E72</f>
        <v>0</v>
      </c>
      <c r="D211" s="67">
        <f>'BOI16'!I72</f>
        <v>0</v>
      </c>
      <c r="E211" s="67">
        <f>'BOI16'!J72</f>
        <v>0</v>
      </c>
      <c r="F211" s="68">
        <f>'BOI16'!K72</f>
        <v>0</v>
      </c>
      <c r="G211" s="67">
        <f>'BOI16'!L72</f>
        <v>0</v>
      </c>
      <c r="H211" s="69">
        <f>'BOI16'!M72</f>
        <v>0</v>
      </c>
      <c r="I211" s="115">
        <f t="shared" ref="I211" si="71">ROUND(0.5*H211+0.25*H212+0.25*H213,0)</f>
        <v>0</v>
      </c>
      <c r="J211" s="109"/>
    </row>
    <row r="212" spans="1:10" s="15" customFormat="1" ht="15" customHeight="1" x14ac:dyDescent="0.25">
      <c r="A212" s="113"/>
      <c r="B212" s="9" t="s">
        <v>14</v>
      </c>
      <c r="C212" s="17">
        <f>SNRV16!E72</f>
        <v>0</v>
      </c>
      <c r="D212" s="17">
        <f>SNRV16!I72</f>
        <v>0</v>
      </c>
      <c r="E212" s="17">
        <f>SNRV16!J72</f>
        <v>0</v>
      </c>
      <c r="F212" s="43">
        <f>SNRV16!K72</f>
        <v>0</v>
      </c>
      <c r="G212" s="17">
        <f>SNRV16!L72</f>
        <v>0</v>
      </c>
      <c r="H212" s="28">
        <f>SNRV16!M72</f>
        <v>0</v>
      </c>
      <c r="I212" s="116"/>
      <c r="J212" s="110"/>
    </row>
    <row r="213" spans="1:10" s="15" customFormat="1" ht="15" customHeight="1" thickBot="1" x14ac:dyDescent="0.3">
      <c r="A213" s="114"/>
      <c r="B213" s="72" t="s">
        <v>13</v>
      </c>
      <c r="C213" s="73">
        <f>'OWY16'!E72</f>
        <v>0</v>
      </c>
      <c r="D213" s="73">
        <f>'OWY16'!I72</f>
        <v>0</v>
      </c>
      <c r="E213" s="73">
        <f>'OWY16'!J72</f>
        <v>0</v>
      </c>
      <c r="F213" s="74">
        <f>'OWY16'!K72</f>
        <v>0</v>
      </c>
      <c r="G213" s="73">
        <f>'OWY16'!L72</f>
        <v>0</v>
      </c>
      <c r="H213" s="73">
        <f>'OWY16'!M72</f>
        <v>0</v>
      </c>
      <c r="I213" s="117"/>
      <c r="J213" s="111"/>
    </row>
    <row r="214" spans="1:10" s="15" customFormat="1" ht="15" customHeight="1" thickTop="1" x14ac:dyDescent="0.25">
      <c r="A214" s="112">
        <v>45857</v>
      </c>
      <c r="B214" s="66" t="s">
        <v>12</v>
      </c>
      <c r="C214" s="67">
        <f>'BOI16'!E73</f>
        <v>0</v>
      </c>
      <c r="D214" s="67">
        <f>'BOI16'!I73</f>
        <v>0</v>
      </c>
      <c r="E214" s="67">
        <f>'BOI16'!J73</f>
        <v>0</v>
      </c>
      <c r="F214" s="68">
        <f>'BOI16'!K73</f>
        <v>0</v>
      </c>
      <c r="G214" s="67">
        <f>'BOI16'!L73</f>
        <v>0</v>
      </c>
      <c r="H214" s="69">
        <f>'BOI16'!M73</f>
        <v>0</v>
      </c>
      <c r="I214" s="115">
        <f t="shared" ref="I214" si="72">ROUND(0.5*H214+0.25*H215+0.25*H216,0)</f>
        <v>0</v>
      </c>
      <c r="J214" s="109"/>
    </row>
    <row r="215" spans="1:10" s="15" customFormat="1" ht="15" customHeight="1" x14ac:dyDescent="0.25">
      <c r="A215" s="113"/>
      <c r="B215" s="9" t="s">
        <v>14</v>
      </c>
      <c r="C215" s="17">
        <f>SNRV16!E73</f>
        <v>0</v>
      </c>
      <c r="D215" s="17">
        <f>SNRV16!I73</f>
        <v>0</v>
      </c>
      <c r="E215" s="17">
        <f>SNRV16!J73</f>
        <v>0</v>
      </c>
      <c r="F215" s="43">
        <f>SNRV16!K73</f>
        <v>0</v>
      </c>
      <c r="G215" s="17">
        <f>SNRV16!L73</f>
        <v>0</v>
      </c>
      <c r="H215" s="28">
        <f>SNRV16!M73</f>
        <v>0</v>
      </c>
      <c r="I215" s="116"/>
      <c r="J215" s="110"/>
    </row>
    <row r="216" spans="1:10" s="15" customFormat="1" ht="15" customHeight="1" thickBot="1" x14ac:dyDescent="0.3">
      <c r="A216" s="114"/>
      <c r="B216" s="72" t="s">
        <v>13</v>
      </c>
      <c r="C216" s="73">
        <f>'OWY16'!E73</f>
        <v>0</v>
      </c>
      <c r="D216" s="73">
        <f>'OWY16'!I73</f>
        <v>0</v>
      </c>
      <c r="E216" s="73">
        <f>'OWY16'!J73</f>
        <v>0</v>
      </c>
      <c r="F216" s="74">
        <f>'OWY16'!K73</f>
        <v>0</v>
      </c>
      <c r="G216" s="73">
        <f>'OWY16'!L73</f>
        <v>0</v>
      </c>
      <c r="H216" s="73">
        <f>'OWY16'!M73</f>
        <v>0</v>
      </c>
      <c r="I216" s="117"/>
      <c r="J216" s="111"/>
    </row>
    <row r="217" spans="1:10" s="15" customFormat="1" ht="15" customHeight="1" thickTop="1" x14ac:dyDescent="0.25">
      <c r="A217" s="112">
        <v>45858</v>
      </c>
      <c r="B217" s="71" t="s">
        <v>12</v>
      </c>
      <c r="C217" s="67">
        <f>'BOI16'!E74</f>
        <v>0</v>
      </c>
      <c r="D217" s="67">
        <f>'BOI16'!I74</f>
        <v>0</v>
      </c>
      <c r="E217" s="67">
        <f>'BOI16'!J74</f>
        <v>0</v>
      </c>
      <c r="F217" s="68">
        <f>'BOI16'!K74</f>
        <v>0</v>
      </c>
      <c r="G217" s="67">
        <f>'BOI16'!L74</f>
        <v>0</v>
      </c>
      <c r="H217" s="69">
        <f>'BOI16'!M74</f>
        <v>0</v>
      </c>
      <c r="I217" s="115">
        <f t="shared" ref="I217" si="73">ROUND(0.5*H217+0.25*H218+0.25*H219,0)</f>
        <v>0</v>
      </c>
      <c r="J217" s="109"/>
    </row>
    <row r="218" spans="1:10" s="15" customFormat="1" ht="15" customHeight="1" x14ac:dyDescent="0.25">
      <c r="A218" s="113"/>
      <c r="B218" s="9" t="s">
        <v>14</v>
      </c>
      <c r="C218" s="17">
        <f>SNRV16!E74</f>
        <v>0</v>
      </c>
      <c r="D218" s="17">
        <f>SNRV16!I74</f>
        <v>0</v>
      </c>
      <c r="E218" s="17">
        <f>SNRV16!J74</f>
        <v>0</v>
      </c>
      <c r="F218" s="43">
        <f>SNRV16!K74</f>
        <v>0</v>
      </c>
      <c r="G218" s="17">
        <f>SNRV16!L74</f>
        <v>0</v>
      </c>
      <c r="H218" s="28">
        <f>SNRV16!M74</f>
        <v>0</v>
      </c>
      <c r="I218" s="116"/>
      <c r="J218" s="110"/>
    </row>
    <row r="219" spans="1:10" s="15" customFormat="1" ht="15" customHeight="1" thickBot="1" x14ac:dyDescent="0.3">
      <c r="A219" s="114"/>
      <c r="B219" s="72" t="s">
        <v>13</v>
      </c>
      <c r="C219" s="73">
        <f>'OWY16'!E74</f>
        <v>0</v>
      </c>
      <c r="D219" s="73">
        <f>'OWY16'!I74</f>
        <v>0</v>
      </c>
      <c r="E219" s="73">
        <f>'OWY16'!J74</f>
        <v>0</v>
      </c>
      <c r="F219" s="74">
        <f>'OWY16'!K74</f>
        <v>0</v>
      </c>
      <c r="G219" s="73">
        <f>'OWY16'!L74</f>
        <v>0</v>
      </c>
      <c r="H219" s="73">
        <f>'OWY16'!M74</f>
        <v>0</v>
      </c>
      <c r="I219" s="117"/>
      <c r="J219" s="111"/>
    </row>
    <row r="220" spans="1:10" s="15" customFormat="1" ht="15" customHeight="1" thickTop="1" x14ac:dyDescent="0.25">
      <c r="A220" s="112">
        <v>45859</v>
      </c>
      <c r="B220" s="66" t="s">
        <v>12</v>
      </c>
      <c r="C220" s="67">
        <f>'BOI16'!E75</f>
        <v>0</v>
      </c>
      <c r="D220" s="67">
        <f>'BOI16'!I75</f>
        <v>0</v>
      </c>
      <c r="E220" s="67">
        <f>'BOI16'!J75</f>
        <v>0</v>
      </c>
      <c r="F220" s="68">
        <f>'BOI16'!K75</f>
        <v>0</v>
      </c>
      <c r="G220" s="67">
        <f>'BOI16'!L75</f>
        <v>0</v>
      </c>
      <c r="H220" s="69">
        <f>'BOI16'!M75</f>
        <v>0</v>
      </c>
      <c r="I220" s="115">
        <f t="shared" ref="I220" si="74">ROUND(0.5*H220+0.25*H221+0.25*H222,0)</f>
        <v>0</v>
      </c>
      <c r="J220" s="109"/>
    </row>
    <row r="221" spans="1:10" s="15" customFormat="1" ht="15" customHeight="1" x14ac:dyDescent="0.25">
      <c r="A221" s="113"/>
      <c r="B221" s="9" t="s">
        <v>14</v>
      </c>
      <c r="C221" s="17">
        <f>SNRV16!E75</f>
        <v>0</v>
      </c>
      <c r="D221" s="17">
        <f>SNRV16!I75</f>
        <v>0</v>
      </c>
      <c r="E221" s="17">
        <f>SNRV16!J75</f>
        <v>0</v>
      </c>
      <c r="F221" s="43">
        <f>SNRV16!K75</f>
        <v>0</v>
      </c>
      <c r="G221" s="17">
        <f>SNRV16!L75</f>
        <v>0</v>
      </c>
      <c r="H221" s="28">
        <f>SNRV16!M75</f>
        <v>0</v>
      </c>
      <c r="I221" s="116"/>
      <c r="J221" s="110"/>
    </row>
    <row r="222" spans="1:10" s="15" customFormat="1" ht="15" customHeight="1" thickBot="1" x14ac:dyDescent="0.3">
      <c r="A222" s="114"/>
      <c r="B222" s="72" t="s">
        <v>13</v>
      </c>
      <c r="C222" s="73">
        <f>'OWY16'!E75</f>
        <v>0</v>
      </c>
      <c r="D222" s="73">
        <f>'OWY16'!I75</f>
        <v>0</v>
      </c>
      <c r="E222" s="73">
        <f>'OWY16'!J75</f>
        <v>0</v>
      </c>
      <c r="F222" s="74">
        <f>'OWY16'!K75</f>
        <v>0</v>
      </c>
      <c r="G222" s="73">
        <f>'OWY16'!L75</f>
        <v>0</v>
      </c>
      <c r="H222" s="73">
        <f>'OWY16'!M75</f>
        <v>0</v>
      </c>
      <c r="I222" s="117"/>
      <c r="J222" s="111"/>
    </row>
    <row r="223" spans="1:10" s="15" customFormat="1" ht="15" customHeight="1" thickTop="1" x14ac:dyDescent="0.25">
      <c r="A223" s="112">
        <v>45860</v>
      </c>
      <c r="B223" s="71" t="s">
        <v>12</v>
      </c>
      <c r="C223" s="67">
        <f>'BOI16'!E76</f>
        <v>0</v>
      </c>
      <c r="D223" s="67">
        <f>'BOI16'!I76</f>
        <v>0</v>
      </c>
      <c r="E223" s="67">
        <f>'BOI16'!J76</f>
        <v>0</v>
      </c>
      <c r="F223" s="68">
        <f>'BOI16'!K76</f>
        <v>0</v>
      </c>
      <c r="G223" s="67">
        <f>'BOI16'!L76</f>
        <v>0</v>
      </c>
      <c r="H223" s="69">
        <f>'BOI16'!M76</f>
        <v>0</v>
      </c>
      <c r="I223" s="115">
        <f t="shared" ref="I223" si="75">ROUND(0.5*H223+0.25*H224+0.25*H225,0)</f>
        <v>0</v>
      </c>
      <c r="J223" s="109"/>
    </row>
    <row r="224" spans="1:10" s="15" customFormat="1" ht="15" customHeight="1" x14ac:dyDescent="0.25">
      <c r="A224" s="113"/>
      <c r="B224" s="9" t="s">
        <v>14</v>
      </c>
      <c r="C224" s="17">
        <f>SNRV16!E76</f>
        <v>0</v>
      </c>
      <c r="D224" s="17">
        <f>SNRV16!I76</f>
        <v>0</v>
      </c>
      <c r="E224" s="17">
        <f>SNRV16!J76</f>
        <v>0</v>
      </c>
      <c r="F224" s="43">
        <f>SNRV16!K76</f>
        <v>0</v>
      </c>
      <c r="G224" s="17">
        <f>SNRV16!L76</f>
        <v>0</v>
      </c>
      <c r="H224" s="28">
        <f>SNRV16!M76</f>
        <v>0</v>
      </c>
      <c r="I224" s="116"/>
      <c r="J224" s="110"/>
    </row>
    <row r="225" spans="1:11" s="15" customFormat="1" ht="15" customHeight="1" thickBot="1" x14ac:dyDescent="0.3">
      <c r="A225" s="114"/>
      <c r="B225" s="75" t="s">
        <v>13</v>
      </c>
      <c r="C225" s="73">
        <f>'OWY16'!E76</f>
        <v>0</v>
      </c>
      <c r="D225" s="73">
        <f>'OWY16'!I76</f>
        <v>0</v>
      </c>
      <c r="E225" s="73">
        <f>'OWY16'!J76</f>
        <v>0</v>
      </c>
      <c r="F225" s="74">
        <f>'OWY16'!K76</f>
        <v>0</v>
      </c>
      <c r="G225" s="73">
        <f>'OWY16'!L76</f>
        <v>0</v>
      </c>
      <c r="H225" s="73">
        <f>'OWY16'!M76</f>
        <v>0</v>
      </c>
      <c r="I225" s="117"/>
      <c r="J225" s="111"/>
    </row>
    <row r="226" spans="1:11" s="15" customFormat="1" ht="15" customHeight="1" thickTop="1" x14ac:dyDescent="0.25">
      <c r="A226" s="112">
        <v>45861</v>
      </c>
      <c r="B226" s="66" t="s">
        <v>12</v>
      </c>
      <c r="C226" s="67">
        <f>'BOI16'!E77</f>
        <v>0</v>
      </c>
      <c r="D226" s="67">
        <f>'BOI16'!I77</f>
        <v>0</v>
      </c>
      <c r="E226" s="67">
        <f>'BOI16'!J77</f>
        <v>0</v>
      </c>
      <c r="F226" s="68">
        <f>'BOI16'!K77</f>
        <v>0</v>
      </c>
      <c r="G226" s="67">
        <f>'BOI16'!L77</f>
        <v>0</v>
      </c>
      <c r="H226" s="69">
        <f>'BOI16'!M77</f>
        <v>0</v>
      </c>
      <c r="I226" s="115">
        <f t="shared" ref="I226" si="76">ROUND(0.5*H226+0.25*H227+0.25*H228,0)</f>
        <v>0</v>
      </c>
      <c r="J226" s="109"/>
      <c r="K226" s="24"/>
    </row>
    <row r="227" spans="1:11" s="15" customFormat="1" ht="15" customHeight="1" x14ac:dyDescent="0.25">
      <c r="A227" s="113"/>
      <c r="B227" s="9" t="s">
        <v>14</v>
      </c>
      <c r="C227" s="17">
        <f>SNRV16!E77</f>
        <v>0</v>
      </c>
      <c r="D227" s="17">
        <f>SNRV16!I77</f>
        <v>0</v>
      </c>
      <c r="E227" s="17">
        <f>SNRV16!J77</f>
        <v>0</v>
      </c>
      <c r="F227" s="43">
        <f>SNRV16!K77</f>
        <v>0</v>
      </c>
      <c r="G227" s="17">
        <f>SNRV16!L77</f>
        <v>0</v>
      </c>
      <c r="H227" s="28">
        <f>SNRV16!M77</f>
        <v>0</v>
      </c>
      <c r="I227" s="116"/>
      <c r="J227" s="110"/>
      <c r="K227" s="24"/>
    </row>
    <row r="228" spans="1:11" s="15" customFormat="1" ht="15" customHeight="1" thickBot="1" x14ac:dyDescent="0.3">
      <c r="A228" s="114"/>
      <c r="B228" s="72" t="s">
        <v>13</v>
      </c>
      <c r="C228" s="73">
        <f>'OWY16'!E77</f>
        <v>0</v>
      </c>
      <c r="D228" s="73">
        <f>'OWY16'!I77</f>
        <v>0</v>
      </c>
      <c r="E228" s="73">
        <f>'OWY16'!J77</f>
        <v>0</v>
      </c>
      <c r="F228" s="74">
        <f>'OWY16'!K77</f>
        <v>0</v>
      </c>
      <c r="G228" s="73">
        <f>'OWY16'!L77</f>
        <v>0</v>
      </c>
      <c r="H228" s="73">
        <f>'OWY16'!M77</f>
        <v>0</v>
      </c>
      <c r="I228" s="117"/>
      <c r="J228" s="111"/>
    </row>
    <row r="229" spans="1:11" s="15" customFormat="1" ht="15" customHeight="1" thickTop="1" x14ac:dyDescent="0.25">
      <c r="A229" s="112">
        <v>45862</v>
      </c>
      <c r="B229" s="66" t="s">
        <v>12</v>
      </c>
      <c r="C229" s="67">
        <f>'BOI16'!E78</f>
        <v>0</v>
      </c>
      <c r="D229" s="67">
        <f>'BOI16'!I78</f>
        <v>0</v>
      </c>
      <c r="E229" s="67">
        <f>'BOI16'!J78</f>
        <v>0</v>
      </c>
      <c r="F229" s="68">
        <f>'BOI16'!K78</f>
        <v>0</v>
      </c>
      <c r="G229" s="67">
        <f>'BOI16'!L78</f>
        <v>0</v>
      </c>
      <c r="H229" s="69">
        <f>'BOI16'!M78</f>
        <v>0</v>
      </c>
      <c r="I229" s="115">
        <f t="shared" ref="I229" si="77">ROUND(0.5*H229+0.25*H230+0.25*H231,0)</f>
        <v>0</v>
      </c>
      <c r="J229" s="109"/>
    </row>
    <row r="230" spans="1:11" s="15" customFormat="1" ht="15" customHeight="1" x14ac:dyDescent="0.25">
      <c r="A230" s="113"/>
      <c r="B230" s="9" t="s">
        <v>14</v>
      </c>
      <c r="C230" s="17">
        <f>SNRV16!E78</f>
        <v>0</v>
      </c>
      <c r="D230" s="17">
        <f>SNRV16!I78</f>
        <v>0</v>
      </c>
      <c r="E230" s="17">
        <f>SNRV16!J78</f>
        <v>0</v>
      </c>
      <c r="F230" s="43">
        <f>SNRV16!K78</f>
        <v>0</v>
      </c>
      <c r="G230" s="17">
        <f>SNRV16!L78</f>
        <v>0</v>
      </c>
      <c r="H230" s="28">
        <f>SNRV16!M78</f>
        <v>0</v>
      </c>
      <c r="I230" s="116"/>
      <c r="J230" s="110"/>
    </row>
    <row r="231" spans="1:11" s="15" customFormat="1" ht="15" customHeight="1" thickBot="1" x14ac:dyDescent="0.3">
      <c r="A231" s="114"/>
      <c r="B231" s="72" t="s">
        <v>13</v>
      </c>
      <c r="C231" s="73">
        <f>'OWY16'!E78</f>
        <v>0</v>
      </c>
      <c r="D231" s="73">
        <f>'OWY16'!I78</f>
        <v>0</v>
      </c>
      <c r="E231" s="73">
        <f>'OWY16'!J78</f>
        <v>0</v>
      </c>
      <c r="F231" s="74">
        <f>'OWY16'!K78</f>
        <v>0</v>
      </c>
      <c r="G231" s="73">
        <f>'OWY16'!L78</f>
        <v>0</v>
      </c>
      <c r="H231" s="73">
        <f>'OWY16'!M78</f>
        <v>0</v>
      </c>
      <c r="I231" s="117"/>
      <c r="J231" s="111"/>
    </row>
    <row r="232" spans="1:11" s="15" customFormat="1" ht="15" customHeight="1" thickTop="1" x14ac:dyDescent="0.25">
      <c r="A232" s="112">
        <v>45863</v>
      </c>
      <c r="B232" s="70" t="s">
        <v>12</v>
      </c>
      <c r="C232" s="67">
        <f>'BOI16'!E79</f>
        <v>0</v>
      </c>
      <c r="D232" s="67">
        <f>'BOI16'!I79</f>
        <v>0</v>
      </c>
      <c r="E232" s="67">
        <f>'BOI16'!J79</f>
        <v>0</v>
      </c>
      <c r="F232" s="68">
        <f>'BOI16'!K79</f>
        <v>0</v>
      </c>
      <c r="G232" s="67">
        <f>'BOI16'!L79</f>
        <v>0</v>
      </c>
      <c r="H232" s="69">
        <f>'BOI16'!M79</f>
        <v>0</v>
      </c>
      <c r="I232" s="115">
        <f t="shared" ref="I232" si="78">ROUND(0.5*H232+0.25*H233+0.25*H234,0)</f>
        <v>0</v>
      </c>
      <c r="J232" s="109"/>
    </row>
    <row r="233" spans="1:11" s="15" customFormat="1" ht="15" customHeight="1" x14ac:dyDescent="0.25">
      <c r="A233" s="113"/>
      <c r="B233" s="9" t="s">
        <v>14</v>
      </c>
      <c r="C233" s="17">
        <f>SNRV16!E79</f>
        <v>0</v>
      </c>
      <c r="D233" s="17">
        <f>SNRV16!I79</f>
        <v>0</v>
      </c>
      <c r="E233" s="17">
        <f>SNRV16!J79</f>
        <v>0</v>
      </c>
      <c r="F233" s="43">
        <f>SNRV16!K79</f>
        <v>0</v>
      </c>
      <c r="G233" s="17">
        <f>SNRV16!L79</f>
        <v>0</v>
      </c>
      <c r="H233" s="28">
        <f>SNRV16!M79</f>
        <v>0</v>
      </c>
      <c r="I233" s="116"/>
      <c r="J233" s="110"/>
    </row>
    <row r="234" spans="1:11" s="15" customFormat="1" ht="15" customHeight="1" thickBot="1" x14ac:dyDescent="0.3">
      <c r="A234" s="114"/>
      <c r="B234" s="75" t="s">
        <v>13</v>
      </c>
      <c r="C234" s="73">
        <f>'OWY16'!E79</f>
        <v>0</v>
      </c>
      <c r="D234" s="73">
        <f>'OWY16'!I79</f>
        <v>0</v>
      </c>
      <c r="E234" s="73">
        <f>'OWY16'!J79</f>
        <v>0</v>
      </c>
      <c r="F234" s="74">
        <f>'OWY16'!K79</f>
        <v>0</v>
      </c>
      <c r="G234" s="73">
        <f>'OWY16'!L79</f>
        <v>0</v>
      </c>
      <c r="H234" s="73">
        <f>'OWY16'!M79</f>
        <v>0</v>
      </c>
      <c r="I234" s="117"/>
      <c r="J234" s="111"/>
    </row>
    <row r="235" spans="1:11" s="15" customFormat="1" ht="15" customHeight="1" thickTop="1" x14ac:dyDescent="0.25">
      <c r="A235" s="112">
        <v>45864</v>
      </c>
      <c r="B235" s="66" t="s">
        <v>12</v>
      </c>
      <c r="C235" s="67">
        <f>'BOI16'!E80</f>
        <v>0</v>
      </c>
      <c r="D235" s="67">
        <f>'BOI16'!I80</f>
        <v>0</v>
      </c>
      <c r="E235" s="67">
        <f>'BOI16'!J80</f>
        <v>0</v>
      </c>
      <c r="F235" s="68">
        <f>'BOI16'!K80</f>
        <v>0</v>
      </c>
      <c r="G235" s="67">
        <f>'BOI16'!L80</f>
        <v>0</v>
      </c>
      <c r="H235" s="69">
        <f>'BOI16'!M80</f>
        <v>0</v>
      </c>
      <c r="I235" s="115">
        <f t="shared" ref="I235" si="79">ROUND(0.5*H235+0.25*H236+0.25*H237,0)</f>
        <v>0</v>
      </c>
      <c r="J235" s="109"/>
    </row>
    <row r="236" spans="1:11" s="15" customFormat="1" ht="15" customHeight="1" x14ac:dyDescent="0.25">
      <c r="A236" s="113"/>
      <c r="B236" s="9" t="s">
        <v>14</v>
      </c>
      <c r="C236" s="17">
        <f>SNRV16!E80</f>
        <v>0</v>
      </c>
      <c r="D236" s="17">
        <f>SNRV16!I80</f>
        <v>0</v>
      </c>
      <c r="E236" s="17">
        <f>SNRV16!J80</f>
        <v>0</v>
      </c>
      <c r="F236" s="43">
        <f>SNRV16!K80</f>
        <v>0</v>
      </c>
      <c r="G236" s="17">
        <f>SNRV16!L80</f>
        <v>0</v>
      </c>
      <c r="H236" s="28">
        <f>SNRV16!M80</f>
        <v>0</v>
      </c>
      <c r="I236" s="116"/>
      <c r="J236" s="110"/>
    </row>
    <row r="237" spans="1:11" s="15" customFormat="1" ht="15" customHeight="1" thickBot="1" x14ac:dyDescent="0.3">
      <c r="A237" s="114"/>
      <c r="B237" s="72" t="s">
        <v>13</v>
      </c>
      <c r="C237" s="73">
        <f>'OWY16'!E80</f>
        <v>0</v>
      </c>
      <c r="D237" s="73">
        <f>'OWY16'!I80</f>
        <v>0</v>
      </c>
      <c r="E237" s="73">
        <f>'OWY16'!J80</f>
        <v>0</v>
      </c>
      <c r="F237" s="74">
        <f>'OWY16'!K80</f>
        <v>0</v>
      </c>
      <c r="G237" s="73">
        <f>'OWY16'!L80</f>
        <v>0</v>
      </c>
      <c r="H237" s="73">
        <f>'OWY16'!M80</f>
        <v>0</v>
      </c>
      <c r="I237" s="117"/>
      <c r="J237" s="111"/>
    </row>
    <row r="238" spans="1:11" s="15" customFormat="1" ht="15" customHeight="1" thickTop="1" x14ac:dyDescent="0.25">
      <c r="A238" s="112">
        <v>45865</v>
      </c>
      <c r="B238" s="70" t="s">
        <v>12</v>
      </c>
      <c r="C238" s="67">
        <f>'BOI16'!E81</f>
        <v>0</v>
      </c>
      <c r="D238" s="67">
        <f>'BOI16'!I81</f>
        <v>0</v>
      </c>
      <c r="E238" s="67">
        <f>'BOI16'!J81</f>
        <v>0</v>
      </c>
      <c r="F238" s="68">
        <f>'BOI16'!K81</f>
        <v>0</v>
      </c>
      <c r="G238" s="67">
        <f>'BOI16'!L81</f>
        <v>0</v>
      </c>
      <c r="H238" s="69">
        <f>'BOI16'!M81</f>
        <v>0</v>
      </c>
      <c r="I238" s="115">
        <f t="shared" ref="I238" si="80">ROUND(0.5*H238+0.25*H239+0.25*H240,0)</f>
        <v>0</v>
      </c>
      <c r="J238" s="109"/>
    </row>
    <row r="239" spans="1:11" s="15" customFormat="1" ht="15" customHeight="1" x14ac:dyDescent="0.25">
      <c r="A239" s="113"/>
      <c r="B239" s="9" t="s">
        <v>14</v>
      </c>
      <c r="C239" s="17">
        <f>SNRV16!E81</f>
        <v>0</v>
      </c>
      <c r="D239" s="17">
        <f>SNRV16!I81</f>
        <v>0</v>
      </c>
      <c r="E239" s="17">
        <f>SNRV16!J81</f>
        <v>0</v>
      </c>
      <c r="F239" s="43">
        <f>SNRV16!K81</f>
        <v>0</v>
      </c>
      <c r="G239" s="17">
        <f>SNRV16!L81</f>
        <v>0</v>
      </c>
      <c r="H239" s="28">
        <f>SNRV16!M81</f>
        <v>0</v>
      </c>
      <c r="I239" s="116"/>
      <c r="J239" s="110"/>
    </row>
    <row r="240" spans="1:11" s="15" customFormat="1" ht="15" customHeight="1" thickBot="1" x14ac:dyDescent="0.3">
      <c r="A240" s="114"/>
      <c r="B240" s="75" t="s">
        <v>13</v>
      </c>
      <c r="C240" s="73">
        <f>'OWY16'!E81</f>
        <v>0</v>
      </c>
      <c r="D240" s="73">
        <f>'OWY16'!I81</f>
        <v>0</v>
      </c>
      <c r="E240" s="73">
        <f>'OWY16'!J81</f>
        <v>0</v>
      </c>
      <c r="F240" s="74">
        <f>'OWY16'!K81</f>
        <v>0</v>
      </c>
      <c r="G240" s="73">
        <f>'OWY16'!L81</f>
        <v>0</v>
      </c>
      <c r="H240" s="73">
        <f>'OWY16'!M81</f>
        <v>0</v>
      </c>
      <c r="I240" s="117"/>
      <c r="J240" s="111"/>
    </row>
    <row r="241" spans="1:10" s="15" customFormat="1" ht="15" customHeight="1" thickTop="1" x14ac:dyDescent="0.25">
      <c r="A241" s="112">
        <v>45866</v>
      </c>
      <c r="B241" s="66" t="s">
        <v>12</v>
      </c>
      <c r="C241" s="67">
        <f>'BOI16'!E82</f>
        <v>0</v>
      </c>
      <c r="D241" s="67">
        <f>'BOI16'!I82</f>
        <v>0</v>
      </c>
      <c r="E241" s="67">
        <f>'BOI16'!J82</f>
        <v>0</v>
      </c>
      <c r="F241" s="68">
        <f>'BOI16'!K82</f>
        <v>0</v>
      </c>
      <c r="G241" s="67">
        <f>'BOI16'!L82</f>
        <v>0</v>
      </c>
      <c r="H241" s="69">
        <f>'BOI16'!M82</f>
        <v>0</v>
      </c>
      <c r="I241" s="115">
        <f t="shared" ref="I241" si="81">ROUND(0.5*H241+0.25*H242+0.25*H243,0)</f>
        <v>0</v>
      </c>
      <c r="J241" s="109"/>
    </row>
    <row r="242" spans="1:10" s="15" customFormat="1" ht="15" customHeight="1" x14ac:dyDescent="0.25">
      <c r="A242" s="113"/>
      <c r="B242" s="9" t="s">
        <v>14</v>
      </c>
      <c r="C242" s="17">
        <f>SNRV16!E82</f>
        <v>0</v>
      </c>
      <c r="D242" s="17">
        <f>SNRV16!I82</f>
        <v>0</v>
      </c>
      <c r="E242" s="17">
        <f>SNRV16!J82</f>
        <v>0</v>
      </c>
      <c r="F242" s="43">
        <f>SNRV16!K82</f>
        <v>0</v>
      </c>
      <c r="G242" s="17">
        <f>SNRV16!L82</f>
        <v>0</v>
      </c>
      <c r="H242" s="28">
        <f>SNRV16!M82</f>
        <v>0</v>
      </c>
      <c r="I242" s="116"/>
      <c r="J242" s="110"/>
    </row>
    <row r="243" spans="1:10" s="15" customFormat="1" ht="15" customHeight="1" thickBot="1" x14ac:dyDescent="0.3">
      <c r="A243" s="114"/>
      <c r="B243" s="72" t="s">
        <v>13</v>
      </c>
      <c r="C243" s="73">
        <f>'OWY16'!E82</f>
        <v>0</v>
      </c>
      <c r="D243" s="73">
        <f>'OWY16'!I82</f>
        <v>0</v>
      </c>
      <c r="E243" s="73">
        <f>'OWY16'!J82</f>
        <v>0</v>
      </c>
      <c r="F243" s="74">
        <f>'OWY16'!K82</f>
        <v>0</v>
      </c>
      <c r="G243" s="73">
        <f>'OWY16'!L82</f>
        <v>0</v>
      </c>
      <c r="H243" s="73">
        <f>'OWY16'!M82</f>
        <v>0</v>
      </c>
      <c r="I243" s="117"/>
      <c r="J243" s="111"/>
    </row>
    <row r="244" spans="1:10" s="15" customFormat="1" ht="15" customHeight="1" thickTop="1" x14ac:dyDescent="0.25">
      <c r="A244" s="112">
        <v>45867</v>
      </c>
      <c r="B244" s="66" t="s">
        <v>12</v>
      </c>
      <c r="C244" s="67">
        <f>'BOI16'!E83</f>
        <v>0</v>
      </c>
      <c r="D244" s="67">
        <f>'BOI16'!I83</f>
        <v>0</v>
      </c>
      <c r="E244" s="67">
        <f>'BOI16'!J83</f>
        <v>0</v>
      </c>
      <c r="F244" s="68">
        <f>'BOI16'!K83</f>
        <v>0</v>
      </c>
      <c r="G244" s="67">
        <f>'BOI16'!L83</f>
        <v>0</v>
      </c>
      <c r="H244" s="69">
        <f>'BOI16'!M83</f>
        <v>0</v>
      </c>
      <c r="I244" s="115">
        <f t="shared" ref="I244" si="82">ROUND(0.5*H244+0.25*H245+0.25*H246,0)</f>
        <v>0</v>
      </c>
      <c r="J244" s="109"/>
    </row>
    <row r="245" spans="1:10" s="15" customFormat="1" ht="15" customHeight="1" x14ac:dyDescent="0.25">
      <c r="A245" s="113"/>
      <c r="B245" s="9" t="s">
        <v>14</v>
      </c>
      <c r="C245" s="17">
        <f>SNRV16!E83</f>
        <v>0</v>
      </c>
      <c r="D245" s="17">
        <f>SNRV16!I83</f>
        <v>0</v>
      </c>
      <c r="E245" s="17">
        <f>SNRV16!J83</f>
        <v>0</v>
      </c>
      <c r="F245" s="43">
        <f>SNRV16!K83</f>
        <v>0</v>
      </c>
      <c r="G245" s="17">
        <f>SNRV16!L83</f>
        <v>0</v>
      </c>
      <c r="H245" s="28">
        <f>SNRV16!M83</f>
        <v>0</v>
      </c>
      <c r="I245" s="116"/>
      <c r="J245" s="110"/>
    </row>
    <row r="246" spans="1:10" s="15" customFormat="1" ht="15" customHeight="1" thickBot="1" x14ac:dyDescent="0.3">
      <c r="A246" s="114"/>
      <c r="B246" s="72" t="s">
        <v>13</v>
      </c>
      <c r="C246" s="73">
        <f>'OWY16'!E83</f>
        <v>0</v>
      </c>
      <c r="D246" s="73">
        <f>'OWY16'!I83</f>
        <v>0</v>
      </c>
      <c r="E246" s="73">
        <f>'OWY16'!J83</f>
        <v>0</v>
      </c>
      <c r="F246" s="74">
        <f>'OWY16'!K83</f>
        <v>0</v>
      </c>
      <c r="G246" s="73">
        <f>'OWY16'!L83</f>
        <v>0</v>
      </c>
      <c r="H246" s="73">
        <f>'OWY16'!M83</f>
        <v>0</v>
      </c>
      <c r="I246" s="117"/>
      <c r="J246" s="111"/>
    </row>
    <row r="247" spans="1:10" s="15" customFormat="1" ht="15" customHeight="1" thickTop="1" x14ac:dyDescent="0.25">
      <c r="A247" s="112">
        <v>45868</v>
      </c>
      <c r="B247" s="71" t="s">
        <v>12</v>
      </c>
      <c r="C247" s="67">
        <f>'BOI16'!E84</f>
        <v>0</v>
      </c>
      <c r="D247" s="67">
        <f>'BOI16'!I84</f>
        <v>0</v>
      </c>
      <c r="E247" s="67">
        <f>'BOI16'!J84</f>
        <v>0</v>
      </c>
      <c r="F247" s="68">
        <f>'BOI16'!K84</f>
        <v>0</v>
      </c>
      <c r="G247" s="67">
        <f>'BOI16'!L84</f>
        <v>0</v>
      </c>
      <c r="H247" s="69">
        <f>'BOI16'!M84</f>
        <v>0</v>
      </c>
      <c r="I247" s="115">
        <f t="shared" ref="I247" si="83">ROUND(0.5*H247+0.25*H248+0.25*H249,0)</f>
        <v>0</v>
      </c>
      <c r="J247" s="109"/>
    </row>
    <row r="248" spans="1:10" s="15" customFormat="1" ht="15" customHeight="1" x14ac:dyDescent="0.25">
      <c r="A248" s="113"/>
      <c r="B248" s="9" t="s">
        <v>14</v>
      </c>
      <c r="C248" s="17">
        <f>SNRV16!E84</f>
        <v>0</v>
      </c>
      <c r="D248" s="17">
        <f>SNRV16!I84</f>
        <v>0</v>
      </c>
      <c r="E248" s="17">
        <f>SNRV16!J84</f>
        <v>0</v>
      </c>
      <c r="F248" s="43">
        <f>SNRV16!K84</f>
        <v>0</v>
      </c>
      <c r="G248" s="17">
        <f>SNRV16!L84</f>
        <v>0</v>
      </c>
      <c r="H248" s="28">
        <f>SNRV16!M84</f>
        <v>0</v>
      </c>
      <c r="I248" s="116"/>
      <c r="J248" s="110"/>
    </row>
    <row r="249" spans="1:10" s="15" customFormat="1" ht="15" customHeight="1" thickBot="1" x14ac:dyDescent="0.3">
      <c r="A249" s="114"/>
      <c r="B249" s="72" t="s">
        <v>13</v>
      </c>
      <c r="C249" s="73">
        <f>'OWY16'!E84</f>
        <v>0</v>
      </c>
      <c r="D249" s="73">
        <f>'OWY16'!I84</f>
        <v>0</v>
      </c>
      <c r="E249" s="73">
        <f>'OWY16'!J84</f>
        <v>0</v>
      </c>
      <c r="F249" s="74">
        <f>'OWY16'!K84</f>
        <v>0</v>
      </c>
      <c r="G249" s="73">
        <f>'OWY16'!L84</f>
        <v>0</v>
      </c>
      <c r="H249" s="73">
        <f>'OWY16'!M84</f>
        <v>0</v>
      </c>
      <c r="I249" s="117"/>
      <c r="J249" s="111"/>
    </row>
    <row r="250" spans="1:10" s="15" customFormat="1" ht="15" customHeight="1" thickTop="1" x14ac:dyDescent="0.25">
      <c r="A250" s="112">
        <v>45869</v>
      </c>
      <c r="B250" s="66" t="s">
        <v>12</v>
      </c>
      <c r="C250" s="67">
        <f>'BOI16'!E85</f>
        <v>0</v>
      </c>
      <c r="D250" s="67">
        <f>'BOI16'!I85</f>
        <v>0</v>
      </c>
      <c r="E250" s="67">
        <f>'BOI16'!J85</f>
        <v>0</v>
      </c>
      <c r="F250" s="68">
        <f>'BOI16'!K85</f>
        <v>0</v>
      </c>
      <c r="G250" s="67">
        <f>'BOI16'!L85</f>
        <v>0</v>
      </c>
      <c r="H250" s="69">
        <f>'BOI16'!M85</f>
        <v>0</v>
      </c>
      <c r="I250" s="115">
        <f t="shared" ref="I250" si="84">ROUND(0.5*H250+0.25*H251+0.25*H252,0)</f>
        <v>0</v>
      </c>
      <c r="J250" s="109"/>
    </row>
    <row r="251" spans="1:10" s="15" customFormat="1" ht="15" customHeight="1" x14ac:dyDescent="0.25">
      <c r="A251" s="113"/>
      <c r="B251" s="9" t="s">
        <v>14</v>
      </c>
      <c r="C251" s="17">
        <f>SNRV16!E85</f>
        <v>0</v>
      </c>
      <c r="D251" s="17">
        <f>SNRV16!I85</f>
        <v>0</v>
      </c>
      <c r="E251" s="17">
        <f>SNRV16!J85</f>
        <v>0</v>
      </c>
      <c r="F251" s="43">
        <f>SNRV16!K85</f>
        <v>0</v>
      </c>
      <c r="G251" s="17">
        <f>SNRV16!L85</f>
        <v>0</v>
      </c>
      <c r="H251" s="28">
        <f>SNRV16!M85</f>
        <v>0</v>
      </c>
      <c r="I251" s="116"/>
      <c r="J251" s="110"/>
    </row>
    <row r="252" spans="1:10" s="15" customFormat="1" ht="15" customHeight="1" thickBot="1" x14ac:dyDescent="0.3">
      <c r="A252" s="114"/>
      <c r="B252" s="72" t="s">
        <v>13</v>
      </c>
      <c r="C252" s="73">
        <f>'OWY16'!E85</f>
        <v>0</v>
      </c>
      <c r="D252" s="73">
        <f>'OWY16'!I85</f>
        <v>0</v>
      </c>
      <c r="E252" s="73">
        <f>'OWY16'!J85</f>
        <v>0</v>
      </c>
      <c r="F252" s="74">
        <f>'OWY16'!K85</f>
        <v>0</v>
      </c>
      <c r="G252" s="73">
        <f>'OWY16'!L85</f>
        <v>0</v>
      </c>
      <c r="H252" s="73">
        <f>'OWY16'!M85</f>
        <v>0</v>
      </c>
      <c r="I252" s="117"/>
      <c r="J252" s="111"/>
    </row>
    <row r="253" spans="1:10" s="15" customFormat="1" ht="15" customHeight="1" thickTop="1" x14ac:dyDescent="0.25">
      <c r="A253" s="112">
        <v>45870</v>
      </c>
      <c r="B253" s="71" t="s">
        <v>12</v>
      </c>
      <c r="C253" s="67">
        <f>'BOI16'!E86</f>
        <v>0</v>
      </c>
      <c r="D253" s="67">
        <f>'BOI16'!I86</f>
        <v>0</v>
      </c>
      <c r="E253" s="67">
        <f>'BOI16'!J86</f>
        <v>0</v>
      </c>
      <c r="F253" s="68">
        <f>'BOI16'!K86</f>
        <v>0</v>
      </c>
      <c r="G253" s="67">
        <f>'BOI16'!L86</f>
        <v>0</v>
      </c>
      <c r="H253" s="69">
        <f>'BOI16'!M86</f>
        <v>0</v>
      </c>
      <c r="I253" s="115">
        <f t="shared" ref="I253" si="85">ROUND(0.5*H253+0.25*H254+0.25*H255,0)</f>
        <v>0</v>
      </c>
      <c r="J253" s="109"/>
    </row>
    <row r="254" spans="1:10" s="15" customFormat="1" ht="15" customHeight="1" x14ac:dyDescent="0.25">
      <c r="A254" s="113"/>
      <c r="B254" s="9" t="s">
        <v>14</v>
      </c>
      <c r="C254" s="17">
        <f>SNRV16!E86</f>
        <v>0</v>
      </c>
      <c r="D254" s="17">
        <f>SNRV16!I86</f>
        <v>0</v>
      </c>
      <c r="E254" s="17">
        <f>SNRV16!J86</f>
        <v>0</v>
      </c>
      <c r="F254" s="43">
        <f>SNRV16!K86</f>
        <v>0</v>
      </c>
      <c r="G254" s="17">
        <f>SNRV16!L86</f>
        <v>0</v>
      </c>
      <c r="H254" s="28">
        <f>SNRV16!M86</f>
        <v>0</v>
      </c>
      <c r="I254" s="116"/>
      <c r="J254" s="110"/>
    </row>
    <row r="255" spans="1:10" s="15" customFormat="1" ht="15" customHeight="1" thickBot="1" x14ac:dyDescent="0.3">
      <c r="A255" s="114"/>
      <c r="B255" s="72" t="s">
        <v>13</v>
      </c>
      <c r="C255" s="73">
        <f>'OWY16'!E86</f>
        <v>0</v>
      </c>
      <c r="D255" s="73">
        <f>'OWY16'!I86</f>
        <v>0</v>
      </c>
      <c r="E255" s="73">
        <f>'OWY16'!J86</f>
        <v>0</v>
      </c>
      <c r="F255" s="74">
        <f>'OWY16'!K86</f>
        <v>0</v>
      </c>
      <c r="G255" s="73">
        <f>'OWY16'!L86</f>
        <v>0</v>
      </c>
      <c r="H255" s="73">
        <f>'OWY16'!M86</f>
        <v>0</v>
      </c>
      <c r="I255" s="117"/>
      <c r="J255" s="111"/>
    </row>
    <row r="256" spans="1:10" s="15" customFormat="1" ht="15" customHeight="1" thickTop="1" x14ac:dyDescent="0.25">
      <c r="A256" s="112">
        <v>45871</v>
      </c>
      <c r="B256" s="70" t="s">
        <v>12</v>
      </c>
      <c r="C256" s="67">
        <f>'BOI16'!E87</f>
        <v>0</v>
      </c>
      <c r="D256" s="67">
        <f>'BOI16'!I87</f>
        <v>0</v>
      </c>
      <c r="E256" s="67">
        <f>'BOI16'!J87</f>
        <v>0</v>
      </c>
      <c r="F256" s="68">
        <f>'BOI16'!K87</f>
        <v>0</v>
      </c>
      <c r="G256" s="67">
        <f>'BOI16'!L87</f>
        <v>0</v>
      </c>
      <c r="H256" s="69">
        <f>'BOI16'!M87</f>
        <v>0</v>
      </c>
      <c r="I256" s="115">
        <f t="shared" ref="I256" si="86">ROUND(0.5*H256+0.25*H257+0.25*H258,0)</f>
        <v>0</v>
      </c>
      <c r="J256" s="109"/>
    </row>
    <row r="257" spans="1:10" s="15" customFormat="1" ht="15" customHeight="1" x14ac:dyDescent="0.25">
      <c r="A257" s="113"/>
      <c r="B257" s="9" t="s">
        <v>14</v>
      </c>
      <c r="C257" s="17">
        <f>SNRV16!E87</f>
        <v>0</v>
      </c>
      <c r="D257" s="17">
        <f>SNRV16!I87</f>
        <v>0</v>
      </c>
      <c r="E257" s="17">
        <f>SNRV16!J87</f>
        <v>0</v>
      </c>
      <c r="F257" s="43">
        <f>SNRV16!K87</f>
        <v>0</v>
      </c>
      <c r="G257" s="17">
        <f>SNRV16!L87</f>
        <v>0</v>
      </c>
      <c r="H257" s="28">
        <f>SNRV16!M87</f>
        <v>0</v>
      </c>
      <c r="I257" s="116"/>
      <c r="J257" s="110"/>
    </row>
    <row r="258" spans="1:10" s="15" customFormat="1" ht="15" customHeight="1" thickBot="1" x14ac:dyDescent="0.3">
      <c r="A258" s="114"/>
      <c r="B258" s="72" t="s">
        <v>13</v>
      </c>
      <c r="C258" s="73">
        <f>'OWY16'!E87</f>
        <v>0</v>
      </c>
      <c r="D258" s="73">
        <f>'OWY16'!I87</f>
        <v>0</v>
      </c>
      <c r="E258" s="73">
        <f>'OWY16'!J87</f>
        <v>0</v>
      </c>
      <c r="F258" s="74">
        <f>'OWY16'!K87</f>
        <v>0</v>
      </c>
      <c r="G258" s="73">
        <f>'OWY16'!L87</f>
        <v>0</v>
      </c>
      <c r="H258" s="73">
        <f>'OWY16'!M87</f>
        <v>0</v>
      </c>
      <c r="I258" s="117"/>
      <c r="J258" s="111"/>
    </row>
    <row r="259" spans="1:10" s="15" customFormat="1" ht="15" customHeight="1" thickTop="1" x14ac:dyDescent="0.25">
      <c r="A259" s="112">
        <v>45872</v>
      </c>
      <c r="B259" s="66" t="s">
        <v>12</v>
      </c>
      <c r="C259" s="67">
        <f>'BOI16'!E88</f>
        <v>0</v>
      </c>
      <c r="D259" s="67">
        <f>'BOI16'!I88</f>
        <v>0</v>
      </c>
      <c r="E259" s="67">
        <f>'BOI16'!J88</f>
        <v>0</v>
      </c>
      <c r="F259" s="68">
        <f>'BOI16'!K88</f>
        <v>0</v>
      </c>
      <c r="G259" s="67">
        <f>'BOI16'!L88</f>
        <v>0</v>
      </c>
      <c r="H259" s="69">
        <f>'BOI16'!M88</f>
        <v>0</v>
      </c>
      <c r="I259" s="115">
        <f t="shared" ref="I259" si="87">ROUND(0.5*H259+0.25*H260+0.25*H261,0)</f>
        <v>0</v>
      </c>
      <c r="J259" s="109"/>
    </row>
    <row r="260" spans="1:10" s="15" customFormat="1" ht="15" customHeight="1" x14ac:dyDescent="0.25">
      <c r="A260" s="113"/>
      <c r="B260" s="9" t="s">
        <v>14</v>
      </c>
      <c r="C260" s="17">
        <f>SNRV16!E88</f>
        <v>0</v>
      </c>
      <c r="D260" s="17">
        <f>SNRV16!I88</f>
        <v>0</v>
      </c>
      <c r="E260" s="17">
        <f>SNRV16!J88</f>
        <v>0</v>
      </c>
      <c r="F260" s="43">
        <f>SNRV16!K88</f>
        <v>0</v>
      </c>
      <c r="G260" s="17">
        <f>SNRV16!L88</f>
        <v>0</v>
      </c>
      <c r="H260" s="28">
        <f>SNRV16!M88</f>
        <v>0</v>
      </c>
      <c r="I260" s="116"/>
      <c r="J260" s="110"/>
    </row>
    <row r="261" spans="1:10" s="15" customFormat="1" ht="15" customHeight="1" thickBot="1" x14ac:dyDescent="0.3">
      <c r="A261" s="114"/>
      <c r="B261" s="72" t="s">
        <v>13</v>
      </c>
      <c r="C261" s="73">
        <f>'OWY16'!E88</f>
        <v>0</v>
      </c>
      <c r="D261" s="73">
        <f>'OWY16'!I88</f>
        <v>0</v>
      </c>
      <c r="E261" s="73">
        <f>'OWY16'!J88</f>
        <v>0</v>
      </c>
      <c r="F261" s="74">
        <f>'OWY16'!K88</f>
        <v>0</v>
      </c>
      <c r="G261" s="73">
        <f>'OWY16'!L88</f>
        <v>0</v>
      </c>
      <c r="H261" s="73">
        <f>'OWY16'!M88</f>
        <v>0</v>
      </c>
      <c r="I261" s="117"/>
      <c r="J261" s="111"/>
    </row>
    <row r="262" spans="1:10" s="15" customFormat="1" ht="15" customHeight="1" thickTop="1" x14ac:dyDescent="0.25">
      <c r="A262" s="112">
        <v>45873</v>
      </c>
      <c r="B262" s="71" t="s">
        <v>12</v>
      </c>
      <c r="C262" s="67">
        <f>'BOI16'!E89</f>
        <v>0</v>
      </c>
      <c r="D262" s="67">
        <f>'BOI16'!I89</f>
        <v>0</v>
      </c>
      <c r="E262" s="67">
        <f>'BOI16'!J89</f>
        <v>0</v>
      </c>
      <c r="F262" s="68">
        <f>'BOI16'!K89</f>
        <v>0</v>
      </c>
      <c r="G262" s="67">
        <f>'BOI16'!L89</f>
        <v>0</v>
      </c>
      <c r="H262" s="69">
        <f>'BOI16'!M89</f>
        <v>0</v>
      </c>
      <c r="I262" s="115">
        <f t="shared" ref="I262" si="88">ROUND(0.5*H262+0.25*H263+0.25*H264,0)</f>
        <v>0</v>
      </c>
      <c r="J262" s="109"/>
    </row>
    <row r="263" spans="1:10" s="15" customFormat="1" ht="15" customHeight="1" x14ac:dyDescent="0.25">
      <c r="A263" s="113"/>
      <c r="B263" s="9" t="s">
        <v>14</v>
      </c>
      <c r="C263" s="17">
        <f>SNRV16!E89</f>
        <v>0</v>
      </c>
      <c r="D263" s="17">
        <f>SNRV16!I89</f>
        <v>0</v>
      </c>
      <c r="E263" s="17">
        <f>SNRV16!J89</f>
        <v>0</v>
      </c>
      <c r="F263" s="43">
        <f>SNRV16!K89</f>
        <v>0</v>
      </c>
      <c r="G263" s="17">
        <f>SNRV16!L89</f>
        <v>0</v>
      </c>
      <c r="H263" s="28">
        <f>SNRV16!M89</f>
        <v>0</v>
      </c>
      <c r="I263" s="116"/>
      <c r="J263" s="110"/>
    </row>
    <row r="264" spans="1:10" s="15" customFormat="1" ht="15" customHeight="1" thickBot="1" x14ac:dyDescent="0.3">
      <c r="A264" s="114"/>
      <c r="B264" s="72" t="s">
        <v>13</v>
      </c>
      <c r="C264" s="73">
        <f>'OWY16'!E89</f>
        <v>0</v>
      </c>
      <c r="D264" s="73">
        <f>'OWY16'!I89</f>
        <v>0</v>
      </c>
      <c r="E264" s="73">
        <f>'OWY16'!J89</f>
        <v>0</v>
      </c>
      <c r="F264" s="74">
        <f>'OWY16'!K89</f>
        <v>0</v>
      </c>
      <c r="G264" s="73">
        <f>'OWY16'!L89</f>
        <v>0</v>
      </c>
      <c r="H264" s="73">
        <f>'OWY16'!M89</f>
        <v>0</v>
      </c>
      <c r="I264" s="117"/>
      <c r="J264" s="111"/>
    </row>
    <row r="265" spans="1:10" s="15" customFormat="1" ht="15" customHeight="1" thickTop="1" x14ac:dyDescent="0.25">
      <c r="A265" s="112">
        <v>45874</v>
      </c>
      <c r="B265" s="66" t="s">
        <v>12</v>
      </c>
      <c r="C265" s="67">
        <f>'BOI16'!E90</f>
        <v>0</v>
      </c>
      <c r="D265" s="67">
        <f>'BOI16'!I90</f>
        <v>0</v>
      </c>
      <c r="E265" s="67">
        <f>'BOI16'!J90</f>
        <v>0</v>
      </c>
      <c r="F265" s="68">
        <f>'BOI16'!K90</f>
        <v>0</v>
      </c>
      <c r="G265" s="67">
        <f>'BOI16'!L90</f>
        <v>0</v>
      </c>
      <c r="H265" s="69">
        <f>'BOI16'!M90</f>
        <v>0</v>
      </c>
      <c r="I265" s="115">
        <f t="shared" ref="I265" si="89">ROUND(0.5*H265+0.25*H266+0.25*H267,0)</f>
        <v>0</v>
      </c>
      <c r="J265" s="109"/>
    </row>
    <row r="266" spans="1:10" s="15" customFormat="1" ht="15" customHeight="1" x14ac:dyDescent="0.25">
      <c r="A266" s="113"/>
      <c r="B266" s="9" t="s">
        <v>14</v>
      </c>
      <c r="C266" s="17">
        <f>SNRV16!E90</f>
        <v>0</v>
      </c>
      <c r="D266" s="17">
        <f>SNRV16!I90</f>
        <v>0</v>
      </c>
      <c r="E266" s="17">
        <f>SNRV16!J90</f>
        <v>0</v>
      </c>
      <c r="F266" s="43">
        <f>SNRV16!K90</f>
        <v>0</v>
      </c>
      <c r="G266" s="17">
        <f>SNRV16!L90</f>
        <v>0</v>
      </c>
      <c r="H266" s="28">
        <f>SNRV16!M90</f>
        <v>0</v>
      </c>
      <c r="I266" s="116"/>
      <c r="J266" s="110"/>
    </row>
    <row r="267" spans="1:10" s="15" customFormat="1" ht="15" customHeight="1" thickBot="1" x14ac:dyDescent="0.3">
      <c r="A267" s="114"/>
      <c r="B267" s="72" t="s">
        <v>13</v>
      </c>
      <c r="C267" s="73">
        <f>'OWY16'!E90</f>
        <v>0</v>
      </c>
      <c r="D267" s="73">
        <f>'OWY16'!I90</f>
        <v>0</v>
      </c>
      <c r="E267" s="73">
        <f>'OWY16'!J90</f>
        <v>0</v>
      </c>
      <c r="F267" s="74">
        <f>'OWY16'!K90</f>
        <v>0</v>
      </c>
      <c r="G267" s="73">
        <f>'OWY16'!L90</f>
        <v>0</v>
      </c>
      <c r="H267" s="73">
        <f>'OWY16'!M90</f>
        <v>0</v>
      </c>
      <c r="I267" s="117"/>
      <c r="J267" s="111"/>
    </row>
    <row r="268" spans="1:10" s="15" customFormat="1" ht="15" customHeight="1" thickTop="1" x14ac:dyDescent="0.25">
      <c r="A268" s="112">
        <v>45875</v>
      </c>
      <c r="B268" s="71" t="s">
        <v>12</v>
      </c>
      <c r="C268" s="67">
        <f>'BOI16'!E91</f>
        <v>0</v>
      </c>
      <c r="D268" s="67">
        <f>'BOI16'!I91</f>
        <v>0</v>
      </c>
      <c r="E268" s="67">
        <f>'BOI16'!J91</f>
        <v>0</v>
      </c>
      <c r="F268" s="68">
        <f>'BOI16'!K91</f>
        <v>0</v>
      </c>
      <c r="G268" s="67">
        <f>'BOI16'!L91</f>
        <v>0</v>
      </c>
      <c r="H268" s="69">
        <f>'BOI16'!M91</f>
        <v>0</v>
      </c>
      <c r="I268" s="115">
        <f t="shared" ref="I268" si="90">ROUND(0.5*H268+0.25*H269+0.25*H270,0)</f>
        <v>0</v>
      </c>
      <c r="J268" s="109"/>
    </row>
    <row r="269" spans="1:10" s="15" customFormat="1" ht="15" customHeight="1" x14ac:dyDescent="0.25">
      <c r="A269" s="113"/>
      <c r="B269" s="9" t="s">
        <v>14</v>
      </c>
      <c r="C269" s="17">
        <f>SNRV16!E91</f>
        <v>0</v>
      </c>
      <c r="D269" s="17">
        <f>SNRV16!I91</f>
        <v>0</v>
      </c>
      <c r="E269" s="17">
        <f>SNRV16!J91</f>
        <v>0</v>
      </c>
      <c r="F269" s="43">
        <f>SNRV16!K91</f>
        <v>0</v>
      </c>
      <c r="G269" s="17">
        <f>SNRV16!L91</f>
        <v>0</v>
      </c>
      <c r="H269" s="28">
        <f>SNRV16!M91</f>
        <v>0</v>
      </c>
      <c r="I269" s="116"/>
      <c r="J269" s="110"/>
    </row>
    <row r="270" spans="1:10" s="15" customFormat="1" ht="15" customHeight="1" thickBot="1" x14ac:dyDescent="0.3">
      <c r="A270" s="114"/>
      <c r="B270" s="75" t="s">
        <v>13</v>
      </c>
      <c r="C270" s="73">
        <f>'OWY16'!E91</f>
        <v>0</v>
      </c>
      <c r="D270" s="73">
        <f>'OWY16'!I91</f>
        <v>0</v>
      </c>
      <c r="E270" s="73">
        <f>'OWY16'!J91</f>
        <v>0</v>
      </c>
      <c r="F270" s="74">
        <f>'OWY16'!K91</f>
        <v>0</v>
      </c>
      <c r="G270" s="73">
        <f>'OWY16'!L91</f>
        <v>0</v>
      </c>
      <c r="H270" s="73">
        <f>'OWY16'!M91</f>
        <v>0</v>
      </c>
      <c r="I270" s="117"/>
      <c r="J270" s="111"/>
    </row>
    <row r="271" spans="1:10" s="15" customFormat="1" ht="15" customHeight="1" thickTop="1" x14ac:dyDescent="0.25">
      <c r="A271" s="112">
        <v>45876</v>
      </c>
      <c r="B271" s="66" t="s">
        <v>12</v>
      </c>
      <c r="C271" s="67">
        <f>'BOI16'!E92</f>
        <v>0</v>
      </c>
      <c r="D271" s="67">
        <f>'BOI16'!I92</f>
        <v>0</v>
      </c>
      <c r="E271" s="67">
        <f>'BOI16'!J92</f>
        <v>0</v>
      </c>
      <c r="F271" s="68">
        <f>'BOI16'!K92</f>
        <v>0</v>
      </c>
      <c r="G271" s="67">
        <f>'BOI16'!L92</f>
        <v>0</v>
      </c>
      <c r="H271" s="69">
        <f>'BOI16'!M92</f>
        <v>0</v>
      </c>
      <c r="I271" s="115">
        <f t="shared" ref="I271" si="91">ROUND(0.5*H271+0.25*H272+0.25*H273,0)</f>
        <v>0</v>
      </c>
      <c r="J271" s="109"/>
    </row>
    <row r="272" spans="1:10" s="15" customFormat="1" ht="15" customHeight="1" x14ac:dyDescent="0.25">
      <c r="A272" s="113"/>
      <c r="B272" s="9" t="s">
        <v>14</v>
      </c>
      <c r="C272" s="17">
        <f>SNRV16!E92</f>
        <v>0</v>
      </c>
      <c r="D272" s="17">
        <f>SNRV16!I92</f>
        <v>0</v>
      </c>
      <c r="E272" s="17">
        <f>SNRV16!J92</f>
        <v>0</v>
      </c>
      <c r="F272" s="43">
        <f>SNRV16!K92</f>
        <v>0</v>
      </c>
      <c r="G272" s="17">
        <f>SNRV16!L92</f>
        <v>0</v>
      </c>
      <c r="H272" s="28">
        <f>SNRV16!M92</f>
        <v>0</v>
      </c>
      <c r="I272" s="116"/>
      <c r="J272" s="110"/>
    </row>
    <row r="273" spans="1:10" s="15" customFormat="1" ht="15" customHeight="1" thickBot="1" x14ac:dyDescent="0.3">
      <c r="A273" s="114"/>
      <c r="B273" s="72" t="s">
        <v>13</v>
      </c>
      <c r="C273" s="73">
        <f>'OWY16'!E92</f>
        <v>0</v>
      </c>
      <c r="D273" s="73">
        <f>'OWY16'!I92</f>
        <v>0</v>
      </c>
      <c r="E273" s="73">
        <f>'OWY16'!J92</f>
        <v>0</v>
      </c>
      <c r="F273" s="74">
        <f>'OWY16'!K92</f>
        <v>0</v>
      </c>
      <c r="G273" s="73">
        <f>'OWY16'!L92</f>
        <v>0</v>
      </c>
      <c r="H273" s="73">
        <f>'OWY16'!M92</f>
        <v>0</v>
      </c>
      <c r="I273" s="117"/>
      <c r="J273" s="111"/>
    </row>
    <row r="274" spans="1:10" s="15" customFormat="1" ht="15" customHeight="1" thickTop="1" x14ac:dyDescent="0.25">
      <c r="A274" s="112">
        <v>45877</v>
      </c>
      <c r="B274" s="66" t="s">
        <v>12</v>
      </c>
      <c r="C274" s="67">
        <f>'BOI16'!E93</f>
        <v>0</v>
      </c>
      <c r="D274" s="67">
        <f>'BOI16'!I93</f>
        <v>0</v>
      </c>
      <c r="E274" s="67">
        <f>'BOI16'!J93</f>
        <v>0</v>
      </c>
      <c r="F274" s="68">
        <f>'BOI16'!K93</f>
        <v>0</v>
      </c>
      <c r="G274" s="67">
        <f>'BOI16'!L93</f>
        <v>0</v>
      </c>
      <c r="H274" s="69">
        <f>'BOI16'!M93</f>
        <v>0</v>
      </c>
      <c r="I274" s="115">
        <f t="shared" ref="I274" si="92">ROUND(0.5*H274+0.25*H275+0.25*H276,0)</f>
        <v>0</v>
      </c>
      <c r="J274" s="109"/>
    </row>
    <row r="275" spans="1:10" s="15" customFormat="1" ht="15" customHeight="1" x14ac:dyDescent="0.25">
      <c r="A275" s="113"/>
      <c r="B275" s="9" t="s">
        <v>14</v>
      </c>
      <c r="C275" s="17">
        <f>SNRV16!E93</f>
        <v>0</v>
      </c>
      <c r="D275" s="17">
        <f>SNRV16!I93</f>
        <v>0</v>
      </c>
      <c r="E275" s="17">
        <f>SNRV16!J93</f>
        <v>0</v>
      </c>
      <c r="F275" s="43">
        <f>SNRV16!K93</f>
        <v>0</v>
      </c>
      <c r="G275" s="17">
        <f>SNRV16!L93</f>
        <v>0</v>
      </c>
      <c r="H275" s="28">
        <f>SNRV16!M93</f>
        <v>0</v>
      </c>
      <c r="I275" s="116"/>
      <c r="J275" s="110"/>
    </row>
    <row r="276" spans="1:10" s="15" customFormat="1" ht="15" customHeight="1" thickBot="1" x14ac:dyDescent="0.3">
      <c r="A276" s="114"/>
      <c r="B276" s="72" t="s">
        <v>13</v>
      </c>
      <c r="C276" s="73">
        <f>'OWY16'!E93</f>
        <v>0</v>
      </c>
      <c r="D276" s="73">
        <f>'OWY16'!I93</f>
        <v>0</v>
      </c>
      <c r="E276" s="73">
        <f>'OWY16'!J93</f>
        <v>0</v>
      </c>
      <c r="F276" s="74">
        <f>'OWY16'!K93</f>
        <v>0</v>
      </c>
      <c r="G276" s="73">
        <f>'OWY16'!L93</f>
        <v>0</v>
      </c>
      <c r="H276" s="73">
        <f>'OWY16'!M93</f>
        <v>0</v>
      </c>
      <c r="I276" s="117"/>
      <c r="J276" s="111"/>
    </row>
    <row r="277" spans="1:10" s="15" customFormat="1" ht="15" customHeight="1" thickTop="1" x14ac:dyDescent="0.25">
      <c r="A277" s="112">
        <v>45878</v>
      </c>
      <c r="B277" s="70" t="s">
        <v>12</v>
      </c>
      <c r="C277" s="67">
        <f>'BOI16'!E94</f>
        <v>0</v>
      </c>
      <c r="D277" s="67">
        <f>'BOI16'!I94</f>
        <v>0</v>
      </c>
      <c r="E277" s="67">
        <f>'BOI16'!J94</f>
        <v>0</v>
      </c>
      <c r="F277" s="68">
        <f>'BOI16'!K94</f>
        <v>0</v>
      </c>
      <c r="G277" s="67">
        <f>'BOI16'!L94</f>
        <v>0</v>
      </c>
      <c r="H277" s="69">
        <f>'BOI16'!M94</f>
        <v>0</v>
      </c>
      <c r="I277" s="115">
        <f t="shared" ref="I277" si="93">ROUND(0.5*H277+0.25*H278+0.25*H279,0)</f>
        <v>0</v>
      </c>
      <c r="J277" s="109"/>
    </row>
    <row r="278" spans="1:10" s="15" customFormat="1" ht="15" customHeight="1" x14ac:dyDescent="0.25">
      <c r="A278" s="113"/>
      <c r="B278" s="9" t="s">
        <v>14</v>
      </c>
      <c r="C278" s="17">
        <f>SNRV16!E94</f>
        <v>0</v>
      </c>
      <c r="D278" s="17">
        <f>SNRV16!I94</f>
        <v>0</v>
      </c>
      <c r="E278" s="17">
        <f>SNRV16!J94</f>
        <v>0</v>
      </c>
      <c r="F278" s="43">
        <f>SNRV16!K94</f>
        <v>0</v>
      </c>
      <c r="G278" s="17">
        <f>SNRV16!L94</f>
        <v>0</v>
      </c>
      <c r="H278" s="28">
        <f>SNRV16!M94</f>
        <v>0</v>
      </c>
      <c r="I278" s="116"/>
      <c r="J278" s="110"/>
    </row>
    <row r="279" spans="1:10" s="15" customFormat="1" ht="15" customHeight="1" thickBot="1" x14ac:dyDescent="0.3">
      <c r="A279" s="114"/>
      <c r="B279" s="75" t="s">
        <v>13</v>
      </c>
      <c r="C279" s="73">
        <f>'OWY16'!E94</f>
        <v>0</v>
      </c>
      <c r="D279" s="73">
        <f>'OWY16'!I94</f>
        <v>0</v>
      </c>
      <c r="E279" s="73">
        <f>'OWY16'!J94</f>
        <v>0</v>
      </c>
      <c r="F279" s="74">
        <f>'OWY16'!K94</f>
        <v>0</v>
      </c>
      <c r="G279" s="73">
        <f>'OWY16'!L94</f>
        <v>0</v>
      </c>
      <c r="H279" s="73">
        <f>'OWY16'!M94</f>
        <v>0</v>
      </c>
      <c r="I279" s="117"/>
      <c r="J279" s="111"/>
    </row>
    <row r="280" spans="1:10" s="15" customFormat="1" ht="15" customHeight="1" thickTop="1" x14ac:dyDescent="0.25">
      <c r="A280" s="112">
        <v>45879</v>
      </c>
      <c r="B280" s="66" t="s">
        <v>12</v>
      </c>
      <c r="C280" s="67">
        <f>'BOI16'!E95</f>
        <v>0</v>
      </c>
      <c r="D280" s="67">
        <f>'BOI16'!I95</f>
        <v>0</v>
      </c>
      <c r="E280" s="67">
        <f>'BOI16'!J95</f>
        <v>0</v>
      </c>
      <c r="F280" s="68">
        <f>'BOI16'!K95</f>
        <v>0</v>
      </c>
      <c r="G280" s="67">
        <f>'BOI16'!L95</f>
        <v>0</v>
      </c>
      <c r="H280" s="69">
        <f>'BOI16'!M95</f>
        <v>0</v>
      </c>
      <c r="I280" s="115">
        <f t="shared" ref="I280" si="94">ROUND(0.5*H280+0.25*H281+0.25*H282,0)</f>
        <v>0</v>
      </c>
      <c r="J280" s="109"/>
    </row>
    <row r="281" spans="1:10" s="15" customFormat="1" ht="15" customHeight="1" x14ac:dyDescent="0.25">
      <c r="A281" s="113"/>
      <c r="B281" s="9" t="s">
        <v>14</v>
      </c>
      <c r="C281" s="17">
        <f>SNRV16!E95</f>
        <v>0</v>
      </c>
      <c r="D281" s="17">
        <f>SNRV16!I95</f>
        <v>0</v>
      </c>
      <c r="E281" s="17">
        <f>SNRV16!J95</f>
        <v>0</v>
      </c>
      <c r="F281" s="43">
        <f>SNRV16!K95</f>
        <v>0</v>
      </c>
      <c r="G281" s="17">
        <f>SNRV16!L95</f>
        <v>0</v>
      </c>
      <c r="H281" s="28">
        <f>SNRV16!M95</f>
        <v>0</v>
      </c>
      <c r="I281" s="116"/>
      <c r="J281" s="110"/>
    </row>
    <row r="282" spans="1:10" s="15" customFormat="1" ht="15" customHeight="1" thickBot="1" x14ac:dyDescent="0.3">
      <c r="A282" s="114"/>
      <c r="B282" s="72" t="s">
        <v>13</v>
      </c>
      <c r="C282" s="73">
        <f>'OWY16'!E95</f>
        <v>0</v>
      </c>
      <c r="D282" s="73">
        <f>'OWY16'!I95</f>
        <v>0</v>
      </c>
      <c r="E282" s="73">
        <f>'OWY16'!J95</f>
        <v>0</v>
      </c>
      <c r="F282" s="74">
        <f>'OWY16'!K95</f>
        <v>0</v>
      </c>
      <c r="G282" s="73">
        <f>'OWY16'!L95</f>
        <v>0</v>
      </c>
      <c r="H282" s="73">
        <f>'OWY16'!M95</f>
        <v>0</v>
      </c>
      <c r="I282" s="117"/>
      <c r="J282" s="111"/>
    </row>
    <row r="283" spans="1:10" s="15" customFormat="1" ht="15" customHeight="1" thickTop="1" x14ac:dyDescent="0.25">
      <c r="A283" s="112">
        <v>45880</v>
      </c>
      <c r="B283" s="70" t="s">
        <v>12</v>
      </c>
      <c r="C283" s="67">
        <f>'BOI16'!E96</f>
        <v>0</v>
      </c>
      <c r="D283" s="67">
        <f>'BOI16'!I96</f>
        <v>0</v>
      </c>
      <c r="E283" s="67">
        <f>'BOI16'!J96</f>
        <v>0</v>
      </c>
      <c r="F283" s="68">
        <f>'BOI16'!K96</f>
        <v>0</v>
      </c>
      <c r="G283" s="67">
        <f>'BOI16'!L96</f>
        <v>0</v>
      </c>
      <c r="H283" s="69">
        <f>'BOI16'!M96</f>
        <v>0</v>
      </c>
      <c r="I283" s="115">
        <f t="shared" ref="I283" si="95">ROUND(0.5*H283+0.25*H284+0.25*H285,0)</f>
        <v>0</v>
      </c>
      <c r="J283" s="109"/>
    </row>
    <row r="284" spans="1:10" s="15" customFormat="1" ht="15" customHeight="1" x14ac:dyDescent="0.25">
      <c r="A284" s="113"/>
      <c r="B284" s="9" t="s">
        <v>14</v>
      </c>
      <c r="C284" s="17">
        <f>SNRV16!E96</f>
        <v>0</v>
      </c>
      <c r="D284" s="17">
        <f>SNRV16!I96</f>
        <v>0</v>
      </c>
      <c r="E284" s="17">
        <f>SNRV16!J96</f>
        <v>0</v>
      </c>
      <c r="F284" s="43">
        <f>SNRV16!K96</f>
        <v>0</v>
      </c>
      <c r="G284" s="17">
        <f>SNRV16!L96</f>
        <v>0</v>
      </c>
      <c r="H284" s="28">
        <f>SNRV16!M96</f>
        <v>0</v>
      </c>
      <c r="I284" s="116"/>
      <c r="J284" s="110"/>
    </row>
    <row r="285" spans="1:10" s="15" customFormat="1" ht="15" customHeight="1" thickBot="1" x14ac:dyDescent="0.3">
      <c r="A285" s="114"/>
      <c r="B285" s="75" t="s">
        <v>13</v>
      </c>
      <c r="C285" s="73">
        <f>'OWY16'!E96</f>
        <v>0</v>
      </c>
      <c r="D285" s="73">
        <f>'OWY16'!I96</f>
        <v>0</v>
      </c>
      <c r="E285" s="73">
        <f>'OWY16'!J96</f>
        <v>0</v>
      </c>
      <c r="F285" s="74">
        <f>'OWY16'!K96</f>
        <v>0</v>
      </c>
      <c r="G285" s="73">
        <f>'OWY16'!L96</f>
        <v>0</v>
      </c>
      <c r="H285" s="73">
        <f>'OWY16'!M96</f>
        <v>0</v>
      </c>
      <c r="I285" s="117"/>
      <c r="J285" s="111"/>
    </row>
    <row r="286" spans="1:10" s="15" customFormat="1" ht="15" customHeight="1" thickTop="1" x14ac:dyDescent="0.25">
      <c r="A286" s="112">
        <v>45881</v>
      </c>
      <c r="B286" s="66" t="s">
        <v>12</v>
      </c>
      <c r="C286" s="67">
        <f>'BOI16'!E97</f>
        <v>0</v>
      </c>
      <c r="D286" s="67">
        <f>'BOI16'!I97</f>
        <v>0</v>
      </c>
      <c r="E286" s="67">
        <f>'BOI16'!J97</f>
        <v>0</v>
      </c>
      <c r="F286" s="68">
        <f>'BOI16'!K97</f>
        <v>0</v>
      </c>
      <c r="G286" s="67">
        <f>'BOI16'!L97</f>
        <v>0</v>
      </c>
      <c r="H286" s="69">
        <f>'BOI16'!M97</f>
        <v>0</v>
      </c>
      <c r="I286" s="115">
        <f t="shared" ref="I286" si="96">ROUND(0.5*H286+0.25*H287+0.25*H288,0)</f>
        <v>0</v>
      </c>
      <c r="J286" s="109"/>
    </row>
    <row r="287" spans="1:10" s="15" customFormat="1" ht="15" customHeight="1" x14ac:dyDescent="0.25">
      <c r="A287" s="113"/>
      <c r="B287" s="9" t="s">
        <v>14</v>
      </c>
      <c r="C287" s="17">
        <f>SNRV16!E97</f>
        <v>0</v>
      </c>
      <c r="D287" s="17">
        <f>SNRV16!I97</f>
        <v>0</v>
      </c>
      <c r="E287" s="17">
        <f>SNRV16!J97</f>
        <v>0</v>
      </c>
      <c r="F287" s="43">
        <f>SNRV16!K97</f>
        <v>0</v>
      </c>
      <c r="G287" s="17">
        <f>SNRV16!L97</f>
        <v>0</v>
      </c>
      <c r="H287" s="28">
        <f>SNRV16!M97</f>
        <v>0</v>
      </c>
      <c r="I287" s="116"/>
      <c r="J287" s="110"/>
    </row>
    <row r="288" spans="1:10" s="15" customFormat="1" ht="15" customHeight="1" thickBot="1" x14ac:dyDescent="0.3">
      <c r="A288" s="114"/>
      <c r="B288" s="72" t="s">
        <v>13</v>
      </c>
      <c r="C288" s="73">
        <f>'OWY16'!E97</f>
        <v>0</v>
      </c>
      <c r="D288" s="73">
        <f>'OWY16'!I97</f>
        <v>0</v>
      </c>
      <c r="E288" s="73">
        <f>'OWY16'!J97</f>
        <v>0</v>
      </c>
      <c r="F288" s="74">
        <f>'OWY16'!K97</f>
        <v>0</v>
      </c>
      <c r="G288" s="73">
        <f>'OWY16'!L97</f>
        <v>0</v>
      </c>
      <c r="H288" s="73">
        <f>'OWY16'!M97</f>
        <v>0</v>
      </c>
      <c r="I288" s="117"/>
      <c r="J288" s="111"/>
    </row>
    <row r="289" spans="1:10" s="15" customFormat="1" ht="15" customHeight="1" thickTop="1" x14ac:dyDescent="0.25">
      <c r="A289" s="112">
        <v>45882</v>
      </c>
      <c r="B289" s="66" t="s">
        <v>12</v>
      </c>
      <c r="C289" s="67">
        <f>'BOI16'!E98</f>
        <v>0</v>
      </c>
      <c r="D289" s="67">
        <f>'BOI16'!I98</f>
        <v>0</v>
      </c>
      <c r="E289" s="67">
        <f>'BOI16'!J98</f>
        <v>0</v>
      </c>
      <c r="F289" s="68">
        <f>'BOI16'!K98</f>
        <v>0</v>
      </c>
      <c r="G289" s="67">
        <f>'BOI16'!L98</f>
        <v>0</v>
      </c>
      <c r="H289" s="69">
        <f>'BOI16'!M98</f>
        <v>0</v>
      </c>
      <c r="I289" s="115">
        <f t="shared" ref="I289" si="97">ROUND(0.5*H289+0.25*H290+0.25*H291,0)</f>
        <v>0</v>
      </c>
      <c r="J289" s="109"/>
    </row>
    <row r="290" spans="1:10" s="15" customFormat="1" ht="15" customHeight="1" x14ac:dyDescent="0.25">
      <c r="A290" s="113"/>
      <c r="B290" s="9" t="s">
        <v>14</v>
      </c>
      <c r="C290" s="17">
        <f>SNRV16!E98</f>
        <v>0</v>
      </c>
      <c r="D290" s="17">
        <f>SNRV16!I98</f>
        <v>0</v>
      </c>
      <c r="E290" s="17">
        <f>SNRV16!J98</f>
        <v>0</v>
      </c>
      <c r="F290" s="43">
        <f>SNRV16!K98</f>
        <v>0</v>
      </c>
      <c r="G290" s="17">
        <f>SNRV16!L98</f>
        <v>0</v>
      </c>
      <c r="H290" s="28">
        <f>SNRV16!M98</f>
        <v>0</v>
      </c>
      <c r="I290" s="116"/>
      <c r="J290" s="110"/>
    </row>
    <row r="291" spans="1:10" s="15" customFormat="1" ht="15" customHeight="1" thickBot="1" x14ac:dyDescent="0.3">
      <c r="A291" s="114"/>
      <c r="B291" s="72" t="s">
        <v>13</v>
      </c>
      <c r="C291" s="73">
        <f>'OWY16'!E98</f>
        <v>0</v>
      </c>
      <c r="D291" s="73">
        <f>'OWY16'!I98</f>
        <v>0</v>
      </c>
      <c r="E291" s="73">
        <f>'OWY16'!J98</f>
        <v>0</v>
      </c>
      <c r="F291" s="74">
        <f>'OWY16'!K98</f>
        <v>0</v>
      </c>
      <c r="G291" s="73">
        <f>'OWY16'!L98</f>
        <v>0</v>
      </c>
      <c r="H291" s="73">
        <f>'OWY16'!M98</f>
        <v>0</v>
      </c>
      <c r="I291" s="117"/>
      <c r="J291" s="111"/>
    </row>
    <row r="292" spans="1:10" s="15" customFormat="1" ht="15" customHeight="1" thickTop="1" x14ac:dyDescent="0.25">
      <c r="A292" s="112">
        <v>45883</v>
      </c>
      <c r="B292" s="71" t="s">
        <v>12</v>
      </c>
      <c r="C292" s="67">
        <f>'BOI16'!E99</f>
        <v>0</v>
      </c>
      <c r="D292" s="67">
        <f>'BOI16'!I99</f>
        <v>0</v>
      </c>
      <c r="E292" s="67">
        <f>'BOI16'!J99</f>
        <v>0</v>
      </c>
      <c r="F292" s="68">
        <f>'BOI16'!K99</f>
        <v>0</v>
      </c>
      <c r="G292" s="67">
        <f>'BOI16'!L99</f>
        <v>0</v>
      </c>
      <c r="H292" s="69">
        <f>'BOI16'!M99</f>
        <v>0</v>
      </c>
      <c r="I292" s="115">
        <f t="shared" ref="I292" si="98">ROUND(0.5*H292+0.25*H293+0.25*H294,0)</f>
        <v>0</v>
      </c>
      <c r="J292" s="109"/>
    </row>
    <row r="293" spans="1:10" s="15" customFormat="1" ht="15" customHeight="1" x14ac:dyDescent="0.25">
      <c r="A293" s="113"/>
      <c r="B293" s="9" t="s">
        <v>14</v>
      </c>
      <c r="C293" s="17">
        <f>SNRV16!E99</f>
        <v>0</v>
      </c>
      <c r="D293" s="17">
        <f>SNRV16!I99</f>
        <v>0</v>
      </c>
      <c r="E293" s="17">
        <f>SNRV16!J99</f>
        <v>0</v>
      </c>
      <c r="F293" s="43">
        <f>SNRV16!K99</f>
        <v>0</v>
      </c>
      <c r="G293" s="17">
        <f>SNRV16!L99</f>
        <v>0</v>
      </c>
      <c r="H293" s="28">
        <f>SNRV16!M99</f>
        <v>0</v>
      </c>
      <c r="I293" s="116"/>
      <c r="J293" s="110"/>
    </row>
    <row r="294" spans="1:10" s="15" customFormat="1" ht="15" customHeight="1" thickBot="1" x14ac:dyDescent="0.3">
      <c r="A294" s="114"/>
      <c r="B294" s="72" t="s">
        <v>13</v>
      </c>
      <c r="C294" s="73">
        <f>'OWY16'!E99</f>
        <v>0</v>
      </c>
      <c r="D294" s="73">
        <f>'OWY16'!I99</f>
        <v>0</v>
      </c>
      <c r="E294" s="73">
        <f>'OWY16'!J99</f>
        <v>0</v>
      </c>
      <c r="F294" s="74">
        <f>'OWY16'!K99</f>
        <v>0</v>
      </c>
      <c r="G294" s="73">
        <f>'OWY16'!L99</f>
        <v>0</v>
      </c>
      <c r="H294" s="73">
        <f>'OWY16'!M99</f>
        <v>0</v>
      </c>
      <c r="I294" s="117"/>
      <c r="J294" s="111"/>
    </row>
    <row r="295" spans="1:10" s="15" customFormat="1" ht="15" customHeight="1" thickTop="1" x14ac:dyDescent="0.25">
      <c r="A295" s="112">
        <v>45884</v>
      </c>
      <c r="B295" s="66" t="s">
        <v>12</v>
      </c>
      <c r="C295" s="67">
        <f>'BOI16'!E100</f>
        <v>0</v>
      </c>
      <c r="D295" s="67">
        <f>'BOI16'!I100</f>
        <v>0</v>
      </c>
      <c r="E295" s="67">
        <f>'BOI16'!J100</f>
        <v>0</v>
      </c>
      <c r="F295" s="68">
        <f>'BOI16'!K100</f>
        <v>0</v>
      </c>
      <c r="G295" s="67">
        <f>'BOI16'!L100</f>
        <v>0</v>
      </c>
      <c r="H295" s="69">
        <f>'BOI16'!M100</f>
        <v>0</v>
      </c>
      <c r="I295" s="115">
        <f t="shared" ref="I295" si="99">ROUND(0.5*H295+0.25*H296+0.25*H297,0)</f>
        <v>0</v>
      </c>
      <c r="J295" s="109"/>
    </row>
    <row r="296" spans="1:10" s="15" customFormat="1" ht="15" customHeight="1" x14ac:dyDescent="0.25">
      <c r="A296" s="113"/>
      <c r="B296" s="9" t="s">
        <v>14</v>
      </c>
      <c r="C296" s="17">
        <f>SNRV16!E100</f>
        <v>0</v>
      </c>
      <c r="D296" s="17">
        <f>SNRV16!I100</f>
        <v>0</v>
      </c>
      <c r="E296" s="17">
        <f>SNRV16!J100</f>
        <v>0</v>
      </c>
      <c r="F296" s="43">
        <f>SNRV16!K100</f>
        <v>0</v>
      </c>
      <c r="G296" s="17">
        <f>SNRV16!L100</f>
        <v>0</v>
      </c>
      <c r="H296" s="28">
        <f>SNRV16!M100</f>
        <v>0</v>
      </c>
      <c r="I296" s="116"/>
      <c r="J296" s="110"/>
    </row>
    <row r="297" spans="1:10" s="15" customFormat="1" ht="15" customHeight="1" thickBot="1" x14ac:dyDescent="0.3">
      <c r="A297" s="114"/>
      <c r="B297" s="72" t="s">
        <v>13</v>
      </c>
      <c r="C297" s="73">
        <f>'OWY16'!E100</f>
        <v>0</v>
      </c>
      <c r="D297" s="73">
        <f>'OWY16'!I100</f>
        <v>0</v>
      </c>
      <c r="E297" s="73">
        <f>'OWY16'!J100</f>
        <v>0</v>
      </c>
      <c r="F297" s="74">
        <f>'OWY16'!K100</f>
        <v>0</v>
      </c>
      <c r="G297" s="73">
        <f>'OWY16'!L100</f>
        <v>0</v>
      </c>
      <c r="H297" s="73">
        <f>'OWY16'!M100</f>
        <v>0</v>
      </c>
      <c r="I297" s="117"/>
      <c r="J297" s="111"/>
    </row>
    <row r="298" spans="1:10" s="15" customFormat="1" ht="15" customHeight="1" thickTop="1" x14ac:dyDescent="0.25">
      <c r="A298" s="112">
        <v>45885</v>
      </c>
      <c r="B298" s="71" t="s">
        <v>12</v>
      </c>
      <c r="C298" s="67">
        <f>'BOI16'!E101</f>
        <v>0</v>
      </c>
      <c r="D298" s="67">
        <f>'BOI16'!I101</f>
        <v>0</v>
      </c>
      <c r="E298" s="67">
        <f>'BOI16'!J101</f>
        <v>0</v>
      </c>
      <c r="F298" s="68">
        <f>'BOI16'!K101</f>
        <v>0</v>
      </c>
      <c r="G298" s="67">
        <f>'BOI16'!L101</f>
        <v>0</v>
      </c>
      <c r="H298" s="69">
        <f>'BOI16'!M101</f>
        <v>0</v>
      </c>
      <c r="I298" s="115">
        <f t="shared" ref="I298" si="100">ROUND(0.5*H298+0.25*H299+0.25*H300,0)</f>
        <v>0</v>
      </c>
      <c r="J298" s="109"/>
    </row>
    <row r="299" spans="1:10" s="15" customFormat="1" ht="15" customHeight="1" x14ac:dyDescent="0.25">
      <c r="A299" s="113"/>
      <c r="B299" s="9" t="s">
        <v>14</v>
      </c>
      <c r="C299" s="17">
        <f>SNRV16!E101</f>
        <v>0</v>
      </c>
      <c r="D299" s="17">
        <f>SNRV16!I101</f>
        <v>0</v>
      </c>
      <c r="E299" s="17">
        <f>SNRV16!J101</f>
        <v>0</v>
      </c>
      <c r="F299" s="43">
        <f>SNRV16!K101</f>
        <v>0</v>
      </c>
      <c r="G299" s="17">
        <f>SNRV16!L101</f>
        <v>0</v>
      </c>
      <c r="H299" s="28">
        <f>SNRV16!M101</f>
        <v>0</v>
      </c>
      <c r="I299" s="116"/>
      <c r="J299" s="110"/>
    </row>
    <row r="300" spans="1:10" s="15" customFormat="1" ht="15" customHeight="1" thickBot="1" x14ac:dyDescent="0.3">
      <c r="A300" s="114"/>
      <c r="B300" s="72" t="s">
        <v>13</v>
      </c>
      <c r="C300" s="73">
        <f>'OWY16'!E101</f>
        <v>0</v>
      </c>
      <c r="D300" s="73">
        <f>'OWY16'!I101</f>
        <v>0</v>
      </c>
      <c r="E300" s="73">
        <f>'OWY16'!J101</f>
        <v>0</v>
      </c>
      <c r="F300" s="74">
        <f>'OWY16'!K101</f>
        <v>0</v>
      </c>
      <c r="G300" s="73">
        <f>'OWY16'!L101</f>
        <v>0</v>
      </c>
      <c r="H300" s="73">
        <f>'OWY16'!M101</f>
        <v>0</v>
      </c>
      <c r="I300" s="117"/>
      <c r="J300" s="111"/>
    </row>
    <row r="301" spans="1:10" s="15" customFormat="1" ht="15" customHeight="1" thickTop="1" x14ac:dyDescent="0.25">
      <c r="A301" s="112">
        <v>45886</v>
      </c>
      <c r="B301" s="70" t="s">
        <v>12</v>
      </c>
      <c r="C301" s="67">
        <f>'BOI16'!E102</f>
        <v>0</v>
      </c>
      <c r="D301" s="67">
        <f>'BOI16'!I102</f>
        <v>0</v>
      </c>
      <c r="E301" s="67">
        <f>'BOI16'!J102</f>
        <v>0</v>
      </c>
      <c r="F301" s="68">
        <f>'BOI16'!K102</f>
        <v>0</v>
      </c>
      <c r="G301" s="67">
        <f>'BOI16'!L102</f>
        <v>0</v>
      </c>
      <c r="H301" s="69">
        <f>'BOI16'!M102</f>
        <v>0</v>
      </c>
      <c r="I301" s="115">
        <f t="shared" ref="I301" si="101">ROUND(0.5*H301+0.25*H302+0.25*H303,0)</f>
        <v>0</v>
      </c>
      <c r="J301" s="109"/>
    </row>
    <row r="302" spans="1:10" s="15" customFormat="1" ht="15" customHeight="1" x14ac:dyDescent="0.25">
      <c r="A302" s="113"/>
      <c r="B302" s="9" t="s">
        <v>14</v>
      </c>
      <c r="C302" s="17">
        <f>SNRV16!E102</f>
        <v>0</v>
      </c>
      <c r="D302" s="17">
        <f>SNRV16!I102</f>
        <v>0</v>
      </c>
      <c r="E302" s="17">
        <f>SNRV16!J102</f>
        <v>0</v>
      </c>
      <c r="F302" s="43">
        <f>SNRV16!K102</f>
        <v>0</v>
      </c>
      <c r="G302" s="17">
        <f>SNRV16!L102</f>
        <v>0</v>
      </c>
      <c r="H302" s="28">
        <f>SNRV16!M102</f>
        <v>0</v>
      </c>
      <c r="I302" s="116"/>
      <c r="J302" s="110"/>
    </row>
    <row r="303" spans="1:10" s="15" customFormat="1" ht="15" customHeight="1" thickBot="1" x14ac:dyDescent="0.3">
      <c r="A303" s="114"/>
      <c r="B303" s="72" t="s">
        <v>13</v>
      </c>
      <c r="C303" s="73">
        <f>'OWY16'!E102</f>
        <v>0</v>
      </c>
      <c r="D303" s="73">
        <f>'OWY16'!I102</f>
        <v>0</v>
      </c>
      <c r="E303" s="73">
        <f>'OWY16'!J102</f>
        <v>0</v>
      </c>
      <c r="F303" s="74">
        <f>'OWY16'!K102</f>
        <v>0</v>
      </c>
      <c r="G303" s="73">
        <f>'OWY16'!L102</f>
        <v>0</v>
      </c>
      <c r="H303" s="73">
        <f>'OWY16'!M102</f>
        <v>0</v>
      </c>
      <c r="I303" s="117"/>
      <c r="J303" s="111"/>
    </row>
    <row r="304" spans="1:10" s="15" customFormat="1" ht="15" customHeight="1" thickTop="1" x14ac:dyDescent="0.25">
      <c r="A304" s="112">
        <v>45887</v>
      </c>
      <c r="B304" s="66" t="s">
        <v>12</v>
      </c>
      <c r="C304" s="67">
        <f>'BOI16'!E103</f>
        <v>0</v>
      </c>
      <c r="D304" s="67">
        <f>'BOI16'!I103</f>
        <v>0</v>
      </c>
      <c r="E304" s="67">
        <f>'BOI16'!J103</f>
        <v>0</v>
      </c>
      <c r="F304" s="68">
        <f>'BOI16'!K103</f>
        <v>0</v>
      </c>
      <c r="G304" s="67">
        <f>'BOI16'!L103</f>
        <v>0</v>
      </c>
      <c r="H304" s="69">
        <f>'BOI16'!M103</f>
        <v>0</v>
      </c>
      <c r="I304" s="115">
        <f t="shared" ref="I304" si="102">ROUND(0.5*H304+0.25*H305+0.25*H306,0)</f>
        <v>0</v>
      </c>
      <c r="J304" s="109"/>
    </row>
    <row r="305" spans="1:10" s="15" customFormat="1" ht="15" customHeight="1" x14ac:dyDescent="0.25">
      <c r="A305" s="113"/>
      <c r="B305" s="9" t="s">
        <v>14</v>
      </c>
      <c r="C305" s="17">
        <f>SNRV16!E103</f>
        <v>0</v>
      </c>
      <c r="D305" s="17">
        <f>SNRV16!I103</f>
        <v>0</v>
      </c>
      <c r="E305" s="17">
        <f>SNRV16!J103</f>
        <v>0</v>
      </c>
      <c r="F305" s="43">
        <f>SNRV16!K103</f>
        <v>0</v>
      </c>
      <c r="G305" s="17">
        <f>SNRV16!L103</f>
        <v>0</v>
      </c>
      <c r="H305" s="28">
        <f>SNRV16!M103</f>
        <v>0</v>
      </c>
      <c r="I305" s="116"/>
      <c r="J305" s="110"/>
    </row>
    <row r="306" spans="1:10" s="15" customFormat="1" ht="15" customHeight="1" thickBot="1" x14ac:dyDescent="0.3">
      <c r="A306" s="114"/>
      <c r="B306" s="72" t="s">
        <v>13</v>
      </c>
      <c r="C306" s="73">
        <f>'OWY16'!E103</f>
        <v>0</v>
      </c>
      <c r="D306" s="73">
        <f>'OWY16'!I103</f>
        <v>0</v>
      </c>
      <c r="E306" s="73">
        <f>'OWY16'!J103</f>
        <v>0</v>
      </c>
      <c r="F306" s="74">
        <f>'OWY16'!K103</f>
        <v>0</v>
      </c>
      <c r="G306" s="73">
        <f>'OWY16'!L103</f>
        <v>0</v>
      </c>
      <c r="H306" s="73">
        <f>'OWY16'!M103</f>
        <v>0</v>
      </c>
      <c r="I306" s="117"/>
      <c r="J306" s="111"/>
    </row>
    <row r="307" spans="1:10" s="15" customFormat="1" ht="15" customHeight="1" thickTop="1" x14ac:dyDescent="0.25">
      <c r="A307" s="112">
        <v>45888</v>
      </c>
      <c r="B307" s="71" t="s">
        <v>12</v>
      </c>
      <c r="C307" s="67">
        <f>'BOI16'!E104</f>
        <v>0</v>
      </c>
      <c r="D307" s="67">
        <f>'BOI16'!I104</f>
        <v>0</v>
      </c>
      <c r="E307" s="67">
        <f>'BOI16'!J104</f>
        <v>0</v>
      </c>
      <c r="F307" s="68">
        <f>'BOI16'!K104</f>
        <v>0</v>
      </c>
      <c r="G307" s="67">
        <f>'BOI16'!L104</f>
        <v>0</v>
      </c>
      <c r="H307" s="69">
        <f>'BOI16'!M104</f>
        <v>0</v>
      </c>
      <c r="I307" s="115">
        <f t="shared" ref="I307" si="103">ROUND(0.5*H307+0.25*H308+0.25*H309,0)</f>
        <v>0</v>
      </c>
      <c r="J307" s="109"/>
    </row>
    <row r="308" spans="1:10" s="15" customFormat="1" ht="15" customHeight="1" x14ac:dyDescent="0.25">
      <c r="A308" s="113"/>
      <c r="B308" s="9" t="s">
        <v>14</v>
      </c>
      <c r="C308" s="17">
        <f>SNRV16!E104</f>
        <v>0</v>
      </c>
      <c r="D308" s="17">
        <f>SNRV16!I104</f>
        <v>0</v>
      </c>
      <c r="E308" s="17">
        <f>SNRV16!J104</f>
        <v>0</v>
      </c>
      <c r="F308" s="43">
        <f>SNRV16!K104</f>
        <v>0</v>
      </c>
      <c r="G308" s="17">
        <f>SNRV16!L104</f>
        <v>0</v>
      </c>
      <c r="H308" s="28">
        <f>SNRV16!M104</f>
        <v>0</v>
      </c>
      <c r="I308" s="116"/>
      <c r="J308" s="110"/>
    </row>
    <row r="309" spans="1:10" s="15" customFormat="1" ht="15" customHeight="1" thickBot="1" x14ac:dyDescent="0.3">
      <c r="A309" s="114"/>
      <c r="B309" s="72" t="s">
        <v>13</v>
      </c>
      <c r="C309" s="73">
        <f>'OWY16'!E104</f>
        <v>0</v>
      </c>
      <c r="D309" s="73">
        <f>'OWY16'!I104</f>
        <v>0</v>
      </c>
      <c r="E309" s="73">
        <f>'OWY16'!J104</f>
        <v>0</v>
      </c>
      <c r="F309" s="74">
        <f>'OWY16'!K104</f>
        <v>0</v>
      </c>
      <c r="G309" s="73">
        <f>'OWY16'!L104</f>
        <v>0</v>
      </c>
      <c r="H309" s="73">
        <f>'OWY16'!M104</f>
        <v>0</v>
      </c>
      <c r="I309" s="117"/>
      <c r="J309" s="111"/>
    </row>
    <row r="310" spans="1:10" s="15" customFormat="1" ht="15" customHeight="1" thickTop="1" x14ac:dyDescent="0.25">
      <c r="A310" s="112">
        <v>45889</v>
      </c>
      <c r="B310" s="66" t="s">
        <v>12</v>
      </c>
      <c r="C310" s="67">
        <f>'BOI16'!E105</f>
        <v>0</v>
      </c>
      <c r="D310" s="67">
        <f>'BOI16'!I105</f>
        <v>0</v>
      </c>
      <c r="E310" s="67">
        <f>'BOI16'!J105</f>
        <v>0</v>
      </c>
      <c r="F310" s="68">
        <f>'BOI16'!K105</f>
        <v>0</v>
      </c>
      <c r="G310" s="67">
        <f>'BOI16'!L105</f>
        <v>0</v>
      </c>
      <c r="H310" s="69">
        <f>'BOI16'!M105</f>
        <v>0</v>
      </c>
      <c r="I310" s="115">
        <f t="shared" ref="I310" si="104">ROUND(0.5*H310+0.25*H311+0.25*H312,0)</f>
        <v>0</v>
      </c>
      <c r="J310" s="109"/>
    </row>
    <row r="311" spans="1:10" s="15" customFormat="1" ht="15" customHeight="1" x14ac:dyDescent="0.25">
      <c r="A311" s="113"/>
      <c r="B311" s="9" t="s">
        <v>14</v>
      </c>
      <c r="C311" s="17">
        <f>SNRV16!E105</f>
        <v>0</v>
      </c>
      <c r="D311" s="17">
        <f>SNRV16!I105</f>
        <v>0</v>
      </c>
      <c r="E311" s="17">
        <f>SNRV16!J105</f>
        <v>0</v>
      </c>
      <c r="F311" s="43">
        <f>SNRV16!K105</f>
        <v>0</v>
      </c>
      <c r="G311" s="17">
        <f>SNRV16!L105</f>
        <v>0</v>
      </c>
      <c r="H311" s="28">
        <f>SNRV16!M105</f>
        <v>0</v>
      </c>
      <c r="I311" s="116"/>
      <c r="J311" s="110"/>
    </row>
    <row r="312" spans="1:10" s="15" customFormat="1" ht="15" customHeight="1" thickBot="1" x14ac:dyDescent="0.3">
      <c r="A312" s="114"/>
      <c r="B312" s="72" t="s">
        <v>13</v>
      </c>
      <c r="C312" s="73">
        <f>'OWY16'!E105</f>
        <v>0</v>
      </c>
      <c r="D312" s="73">
        <f>'OWY16'!I105</f>
        <v>0</v>
      </c>
      <c r="E312" s="73">
        <f>'OWY16'!J105</f>
        <v>0</v>
      </c>
      <c r="F312" s="74">
        <f>'OWY16'!K105</f>
        <v>0</v>
      </c>
      <c r="G312" s="73">
        <f>'OWY16'!L105</f>
        <v>0</v>
      </c>
      <c r="H312" s="73">
        <f>'OWY16'!M105</f>
        <v>0</v>
      </c>
      <c r="I312" s="117"/>
      <c r="J312" s="111"/>
    </row>
    <row r="313" spans="1:10" s="15" customFormat="1" ht="15" customHeight="1" thickTop="1" x14ac:dyDescent="0.25">
      <c r="A313" s="112">
        <v>45890</v>
      </c>
      <c r="B313" s="71" t="s">
        <v>12</v>
      </c>
      <c r="C313" s="67">
        <f>'BOI16'!E106</f>
        <v>0</v>
      </c>
      <c r="D313" s="67">
        <f>'BOI16'!I106</f>
        <v>0</v>
      </c>
      <c r="E313" s="67">
        <f>'BOI16'!J106</f>
        <v>0</v>
      </c>
      <c r="F313" s="68">
        <f>'BOI16'!K106</f>
        <v>0</v>
      </c>
      <c r="G313" s="67">
        <f>'BOI16'!L106</f>
        <v>0</v>
      </c>
      <c r="H313" s="69">
        <f>'BOI16'!M106</f>
        <v>0</v>
      </c>
      <c r="I313" s="115">
        <f t="shared" ref="I313" si="105">ROUND(0.5*H313+0.25*H314+0.25*H315,0)</f>
        <v>0</v>
      </c>
      <c r="J313" s="109"/>
    </row>
    <row r="314" spans="1:10" s="15" customFormat="1" ht="15" customHeight="1" x14ac:dyDescent="0.25">
      <c r="A314" s="113"/>
      <c r="B314" s="9" t="s">
        <v>14</v>
      </c>
      <c r="C314" s="17">
        <f>SNRV16!E106</f>
        <v>0</v>
      </c>
      <c r="D314" s="17">
        <f>SNRV16!I106</f>
        <v>0</v>
      </c>
      <c r="E314" s="17">
        <f>SNRV16!J106</f>
        <v>0</v>
      </c>
      <c r="F314" s="43">
        <f>SNRV16!K106</f>
        <v>0</v>
      </c>
      <c r="G314" s="17">
        <f>SNRV16!L106</f>
        <v>0</v>
      </c>
      <c r="H314" s="28">
        <f>SNRV16!M106</f>
        <v>0</v>
      </c>
      <c r="I314" s="116"/>
      <c r="J314" s="110"/>
    </row>
    <row r="315" spans="1:10" s="15" customFormat="1" ht="15" customHeight="1" thickBot="1" x14ac:dyDescent="0.3">
      <c r="A315" s="114"/>
      <c r="B315" s="75" t="s">
        <v>13</v>
      </c>
      <c r="C315" s="73">
        <f>'OWY16'!E106</f>
        <v>0</v>
      </c>
      <c r="D315" s="73">
        <f>'OWY16'!I106</f>
        <v>0</v>
      </c>
      <c r="E315" s="73">
        <f>'OWY16'!J106</f>
        <v>0</v>
      </c>
      <c r="F315" s="74">
        <f>'OWY16'!K106</f>
        <v>0</v>
      </c>
      <c r="G315" s="73">
        <f>'OWY16'!L106</f>
        <v>0</v>
      </c>
      <c r="H315" s="73">
        <f>'OWY16'!M106</f>
        <v>0</v>
      </c>
      <c r="I315" s="117"/>
      <c r="J315" s="111"/>
    </row>
    <row r="316" spans="1:10" s="15" customFormat="1" ht="15" customHeight="1" thickTop="1" x14ac:dyDescent="0.25">
      <c r="A316" s="112">
        <v>45891</v>
      </c>
      <c r="B316" s="66" t="s">
        <v>12</v>
      </c>
      <c r="C316" s="67">
        <f>'BOI16'!E107</f>
        <v>0</v>
      </c>
      <c r="D316" s="67">
        <f>'BOI16'!I107</f>
        <v>0</v>
      </c>
      <c r="E316" s="67">
        <f>'BOI16'!J107</f>
        <v>0</v>
      </c>
      <c r="F316" s="68">
        <f>'BOI16'!K107</f>
        <v>0</v>
      </c>
      <c r="G316" s="67">
        <f>'BOI16'!L107</f>
        <v>0</v>
      </c>
      <c r="H316" s="69">
        <f>'BOI16'!M107</f>
        <v>0</v>
      </c>
      <c r="I316" s="115">
        <f t="shared" ref="I316" si="106">ROUND(0.5*H316+0.25*H317+0.25*H318,0)</f>
        <v>0</v>
      </c>
      <c r="J316" s="109"/>
    </row>
    <row r="317" spans="1:10" s="15" customFormat="1" ht="15" customHeight="1" x14ac:dyDescent="0.25">
      <c r="A317" s="113"/>
      <c r="B317" s="9" t="s">
        <v>14</v>
      </c>
      <c r="C317" s="17">
        <f>SNRV16!E107</f>
        <v>0</v>
      </c>
      <c r="D317" s="17">
        <f>SNRV16!I107</f>
        <v>0</v>
      </c>
      <c r="E317" s="17">
        <f>SNRV16!J107</f>
        <v>0</v>
      </c>
      <c r="F317" s="43">
        <f>SNRV16!K107</f>
        <v>0</v>
      </c>
      <c r="G317" s="17">
        <f>SNRV16!L107</f>
        <v>0</v>
      </c>
      <c r="H317" s="28">
        <f>SNRV16!M107</f>
        <v>0</v>
      </c>
      <c r="I317" s="116"/>
      <c r="J317" s="110"/>
    </row>
    <row r="318" spans="1:10" s="15" customFormat="1" ht="15" customHeight="1" thickBot="1" x14ac:dyDescent="0.3">
      <c r="A318" s="114"/>
      <c r="B318" s="72" t="s">
        <v>13</v>
      </c>
      <c r="C318" s="73">
        <f>'OWY16'!E107</f>
        <v>0</v>
      </c>
      <c r="D318" s="73">
        <f>'OWY16'!I107</f>
        <v>0</v>
      </c>
      <c r="E318" s="73">
        <f>'OWY16'!J107</f>
        <v>0</v>
      </c>
      <c r="F318" s="74">
        <f>'OWY16'!K107</f>
        <v>0</v>
      </c>
      <c r="G318" s="73">
        <f>'OWY16'!L107</f>
        <v>0</v>
      </c>
      <c r="H318" s="73">
        <f>'OWY16'!M107</f>
        <v>0</v>
      </c>
      <c r="I318" s="117"/>
      <c r="J318" s="111"/>
    </row>
    <row r="319" spans="1:10" s="15" customFormat="1" ht="15" customHeight="1" thickTop="1" x14ac:dyDescent="0.25">
      <c r="A319" s="112">
        <v>45892</v>
      </c>
      <c r="B319" s="66" t="s">
        <v>12</v>
      </c>
      <c r="C319" s="67">
        <f>'BOI16'!E108</f>
        <v>0</v>
      </c>
      <c r="D319" s="67">
        <f>'BOI16'!I108</f>
        <v>0</v>
      </c>
      <c r="E319" s="67">
        <f>'BOI16'!J108</f>
        <v>0</v>
      </c>
      <c r="F319" s="68">
        <f>'BOI16'!K108</f>
        <v>0</v>
      </c>
      <c r="G319" s="67">
        <f>'BOI16'!L108</f>
        <v>0</v>
      </c>
      <c r="H319" s="69">
        <f>'BOI16'!M108</f>
        <v>0</v>
      </c>
      <c r="I319" s="115">
        <f t="shared" ref="I319" si="107">ROUND(0.5*H319+0.25*H320+0.25*H321,0)</f>
        <v>0</v>
      </c>
      <c r="J319" s="109"/>
    </row>
    <row r="320" spans="1:10" s="15" customFormat="1" ht="15" customHeight="1" x14ac:dyDescent="0.25">
      <c r="A320" s="113"/>
      <c r="B320" s="9" t="s">
        <v>14</v>
      </c>
      <c r="C320" s="17">
        <f>SNRV16!E108</f>
        <v>0</v>
      </c>
      <c r="D320" s="17">
        <f>SNRV16!I108</f>
        <v>0</v>
      </c>
      <c r="E320" s="17">
        <f>SNRV16!J108</f>
        <v>0</v>
      </c>
      <c r="F320" s="43">
        <f>SNRV16!K108</f>
        <v>0</v>
      </c>
      <c r="G320" s="17">
        <f>SNRV16!L108</f>
        <v>0</v>
      </c>
      <c r="H320" s="28">
        <f>SNRV16!M108</f>
        <v>0</v>
      </c>
      <c r="I320" s="116"/>
      <c r="J320" s="110"/>
    </row>
    <row r="321" spans="1:10" s="15" customFormat="1" ht="15" customHeight="1" thickBot="1" x14ac:dyDescent="0.3">
      <c r="A321" s="114"/>
      <c r="B321" s="72" t="s">
        <v>13</v>
      </c>
      <c r="C321" s="73">
        <f>'OWY16'!E108</f>
        <v>0</v>
      </c>
      <c r="D321" s="73">
        <f>'OWY16'!I108</f>
        <v>0</v>
      </c>
      <c r="E321" s="73">
        <f>'OWY16'!J108</f>
        <v>0</v>
      </c>
      <c r="F321" s="74">
        <f>'OWY16'!K108</f>
        <v>0</v>
      </c>
      <c r="G321" s="73">
        <f>'OWY16'!L108</f>
        <v>0</v>
      </c>
      <c r="H321" s="73">
        <f>'OWY16'!M108</f>
        <v>0</v>
      </c>
      <c r="I321" s="117"/>
      <c r="J321" s="111"/>
    </row>
    <row r="322" spans="1:10" s="15" customFormat="1" ht="15" customHeight="1" thickTop="1" x14ac:dyDescent="0.25">
      <c r="A322" s="112">
        <v>45893</v>
      </c>
      <c r="B322" s="70" t="s">
        <v>12</v>
      </c>
      <c r="C322" s="67">
        <f>'BOI16'!E109</f>
        <v>0</v>
      </c>
      <c r="D322" s="67">
        <f>'BOI16'!I109</f>
        <v>0</v>
      </c>
      <c r="E322" s="67">
        <f>'BOI16'!J109</f>
        <v>0</v>
      </c>
      <c r="F322" s="68">
        <f>'BOI16'!K109</f>
        <v>0</v>
      </c>
      <c r="G322" s="67">
        <f>'BOI16'!L109</f>
        <v>0</v>
      </c>
      <c r="H322" s="69">
        <f>'BOI16'!M109</f>
        <v>0</v>
      </c>
      <c r="I322" s="115">
        <f t="shared" ref="I322" si="108">ROUND(0.5*H322+0.25*H323+0.25*H324,0)</f>
        <v>0</v>
      </c>
      <c r="J322" s="109"/>
    </row>
    <row r="323" spans="1:10" s="15" customFormat="1" ht="15" customHeight="1" x14ac:dyDescent="0.25">
      <c r="A323" s="113"/>
      <c r="B323" s="9" t="s">
        <v>14</v>
      </c>
      <c r="C323" s="17">
        <f>SNRV16!E109</f>
        <v>0</v>
      </c>
      <c r="D323" s="17">
        <f>SNRV16!I109</f>
        <v>0</v>
      </c>
      <c r="E323" s="17">
        <f>SNRV16!J109</f>
        <v>0</v>
      </c>
      <c r="F323" s="43">
        <f>SNRV16!K109</f>
        <v>0</v>
      </c>
      <c r="G323" s="17">
        <f>SNRV16!L109</f>
        <v>0</v>
      </c>
      <c r="H323" s="28">
        <f>SNRV16!M109</f>
        <v>0</v>
      </c>
      <c r="I323" s="116"/>
      <c r="J323" s="110"/>
    </row>
    <row r="324" spans="1:10" s="15" customFormat="1" ht="15" customHeight="1" thickBot="1" x14ac:dyDescent="0.3">
      <c r="A324" s="114"/>
      <c r="B324" s="75" t="s">
        <v>13</v>
      </c>
      <c r="C324" s="73">
        <f>'OWY16'!E109</f>
        <v>0</v>
      </c>
      <c r="D324" s="73">
        <f>'OWY16'!I109</f>
        <v>0</v>
      </c>
      <c r="E324" s="73">
        <f>'OWY16'!J109</f>
        <v>0</v>
      </c>
      <c r="F324" s="74">
        <f>'OWY16'!K109</f>
        <v>0</v>
      </c>
      <c r="G324" s="73">
        <f>'OWY16'!L109</f>
        <v>0</v>
      </c>
      <c r="H324" s="73">
        <f>'OWY16'!M109</f>
        <v>0</v>
      </c>
      <c r="I324" s="117"/>
      <c r="J324" s="111"/>
    </row>
    <row r="325" spans="1:10" s="15" customFormat="1" ht="15" customHeight="1" thickTop="1" x14ac:dyDescent="0.25">
      <c r="A325" s="112">
        <v>45894</v>
      </c>
      <c r="B325" s="66" t="s">
        <v>12</v>
      </c>
      <c r="C325" s="67">
        <f>'BOI16'!E110</f>
        <v>0</v>
      </c>
      <c r="D325" s="67">
        <f>'BOI16'!I110</f>
        <v>0</v>
      </c>
      <c r="E325" s="67">
        <f>'BOI16'!J110</f>
        <v>0</v>
      </c>
      <c r="F325" s="68">
        <f>'BOI16'!K110</f>
        <v>0</v>
      </c>
      <c r="G325" s="67">
        <f>'BOI16'!L110</f>
        <v>0</v>
      </c>
      <c r="H325" s="69">
        <f>'BOI16'!M110</f>
        <v>0</v>
      </c>
      <c r="I325" s="115">
        <f t="shared" ref="I325" si="109">ROUND(0.5*H325+0.25*H326+0.25*H327,0)</f>
        <v>0</v>
      </c>
      <c r="J325" s="109"/>
    </row>
    <row r="326" spans="1:10" s="15" customFormat="1" ht="15" customHeight="1" x14ac:dyDescent="0.25">
      <c r="A326" s="113"/>
      <c r="B326" s="9" t="s">
        <v>14</v>
      </c>
      <c r="C326" s="17">
        <f>SNRV16!E110</f>
        <v>0</v>
      </c>
      <c r="D326" s="17">
        <f>SNRV16!I110</f>
        <v>0</v>
      </c>
      <c r="E326" s="17">
        <f>SNRV16!J110</f>
        <v>0</v>
      </c>
      <c r="F326" s="43">
        <f>SNRV16!K110</f>
        <v>0</v>
      </c>
      <c r="G326" s="17">
        <f>SNRV16!L110</f>
        <v>0</v>
      </c>
      <c r="H326" s="28">
        <f>SNRV16!M110</f>
        <v>0</v>
      </c>
      <c r="I326" s="116"/>
      <c r="J326" s="110"/>
    </row>
    <row r="327" spans="1:10" s="15" customFormat="1" ht="15" customHeight="1" thickBot="1" x14ac:dyDescent="0.3">
      <c r="A327" s="114"/>
      <c r="B327" s="72" t="s">
        <v>13</v>
      </c>
      <c r="C327" s="73">
        <f>'OWY16'!E110</f>
        <v>0</v>
      </c>
      <c r="D327" s="73">
        <f>'OWY16'!I110</f>
        <v>0</v>
      </c>
      <c r="E327" s="73">
        <f>'OWY16'!J110</f>
        <v>0</v>
      </c>
      <c r="F327" s="74">
        <f>'OWY16'!K110</f>
        <v>0</v>
      </c>
      <c r="G327" s="73">
        <f>'OWY16'!L110</f>
        <v>0</v>
      </c>
      <c r="H327" s="73">
        <f>'OWY16'!M110</f>
        <v>0</v>
      </c>
      <c r="I327" s="117"/>
      <c r="J327" s="111"/>
    </row>
    <row r="328" spans="1:10" s="15" customFormat="1" ht="15" customHeight="1" thickTop="1" x14ac:dyDescent="0.25">
      <c r="A328" s="112">
        <v>45895</v>
      </c>
      <c r="B328" s="70" t="s">
        <v>12</v>
      </c>
      <c r="C328" s="67">
        <f>'BOI16'!E111</f>
        <v>0</v>
      </c>
      <c r="D328" s="67">
        <f>'BOI16'!I111</f>
        <v>0</v>
      </c>
      <c r="E328" s="67">
        <f>'BOI16'!J111</f>
        <v>0</v>
      </c>
      <c r="F328" s="68">
        <f>'BOI16'!K111</f>
        <v>0</v>
      </c>
      <c r="G328" s="67">
        <f>'BOI16'!L111</f>
        <v>0</v>
      </c>
      <c r="H328" s="69">
        <f>'BOI16'!M111</f>
        <v>0</v>
      </c>
      <c r="I328" s="115">
        <f t="shared" ref="I328" si="110">ROUND(0.5*H328+0.25*H329+0.25*H330,0)</f>
        <v>0</v>
      </c>
      <c r="J328" s="109"/>
    </row>
    <row r="329" spans="1:10" s="15" customFormat="1" ht="15" customHeight="1" x14ac:dyDescent="0.25">
      <c r="A329" s="113"/>
      <c r="B329" s="9" t="s">
        <v>14</v>
      </c>
      <c r="C329" s="17">
        <f>SNRV16!E111</f>
        <v>0</v>
      </c>
      <c r="D329" s="17">
        <f>SNRV16!I111</f>
        <v>0</v>
      </c>
      <c r="E329" s="17">
        <f>SNRV16!J111</f>
        <v>0</v>
      </c>
      <c r="F329" s="43">
        <f>SNRV16!K111</f>
        <v>0</v>
      </c>
      <c r="G329" s="17">
        <f>SNRV16!L111</f>
        <v>0</v>
      </c>
      <c r="H329" s="28">
        <f>SNRV16!M111</f>
        <v>0</v>
      </c>
      <c r="I329" s="116"/>
      <c r="J329" s="110"/>
    </row>
    <row r="330" spans="1:10" s="15" customFormat="1" ht="15" customHeight="1" thickBot="1" x14ac:dyDescent="0.3">
      <c r="A330" s="114"/>
      <c r="B330" s="75" t="s">
        <v>13</v>
      </c>
      <c r="C330" s="73">
        <f>'OWY16'!E111</f>
        <v>0</v>
      </c>
      <c r="D330" s="73">
        <f>'OWY16'!I111</f>
        <v>0</v>
      </c>
      <c r="E330" s="73">
        <f>'OWY16'!J111</f>
        <v>0</v>
      </c>
      <c r="F330" s="74">
        <f>'OWY16'!K111</f>
        <v>0</v>
      </c>
      <c r="G330" s="73">
        <f>'OWY16'!L111</f>
        <v>0</v>
      </c>
      <c r="H330" s="73">
        <f>'OWY16'!M111</f>
        <v>0</v>
      </c>
      <c r="I330" s="117"/>
      <c r="J330" s="111"/>
    </row>
    <row r="331" spans="1:10" s="15" customFormat="1" ht="15" customHeight="1" thickTop="1" x14ac:dyDescent="0.25">
      <c r="A331" s="112">
        <v>45896</v>
      </c>
      <c r="B331" s="66" t="s">
        <v>12</v>
      </c>
      <c r="C331" s="67">
        <f>'BOI16'!E112</f>
        <v>0</v>
      </c>
      <c r="D331" s="67">
        <f>'BOI16'!I112</f>
        <v>0</v>
      </c>
      <c r="E331" s="67">
        <f>'BOI16'!J112</f>
        <v>0</v>
      </c>
      <c r="F331" s="68">
        <f>'BOI16'!K112</f>
        <v>0</v>
      </c>
      <c r="G331" s="67">
        <f>'BOI16'!L112</f>
        <v>0</v>
      </c>
      <c r="H331" s="69">
        <f>'BOI16'!M112</f>
        <v>0</v>
      </c>
      <c r="I331" s="115">
        <f t="shared" ref="I331" si="111">ROUND(0.5*H331+0.25*H332+0.25*H333,0)</f>
        <v>0</v>
      </c>
      <c r="J331" s="109"/>
    </row>
    <row r="332" spans="1:10" s="15" customFormat="1" ht="15" customHeight="1" x14ac:dyDescent="0.25">
      <c r="A332" s="113"/>
      <c r="B332" s="9" t="s">
        <v>14</v>
      </c>
      <c r="C332" s="17">
        <f>SNRV16!E112</f>
        <v>0</v>
      </c>
      <c r="D332" s="17">
        <f>SNRV16!I112</f>
        <v>0</v>
      </c>
      <c r="E332" s="17">
        <f>SNRV16!J112</f>
        <v>0</v>
      </c>
      <c r="F332" s="43">
        <f>SNRV16!K112</f>
        <v>0</v>
      </c>
      <c r="G332" s="17">
        <f>SNRV16!L112</f>
        <v>0</v>
      </c>
      <c r="H332" s="28">
        <f>SNRV16!M112</f>
        <v>0</v>
      </c>
      <c r="I332" s="116"/>
      <c r="J332" s="110"/>
    </row>
    <row r="333" spans="1:10" s="15" customFormat="1" ht="15" customHeight="1" thickBot="1" x14ac:dyDescent="0.3">
      <c r="A333" s="114"/>
      <c r="B333" s="72" t="s">
        <v>13</v>
      </c>
      <c r="C333" s="73">
        <f>'OWY16'!E112</f>
        <v>0</v>
      </c>
      <c r="D333" s="73">
        <f>'OWY16'!I112</f>
        <v>0</v>
      </c>
      <c r="E333" s="73">
        <f>'OWY16'!J112</f>
        <v>0</v>
      </c>
      <c r="F333" s="74">
        <f>'OWY16'!K112</f>
        <v>0</v>
      </c>
      <c r="G333" s="73">
        <f>'OWY16'!L112</f>
        <v>0</v>
      </c>
      <c r="H333" s="73">
        <f>'OWY16'!M112</f>
        <v>0</v>
      </c>
      <c r="I333" s="117"/>
      <c r="J333" s="111"/>
    </row>
    <row r="334" spans="1:10" s="15" customFormat="1" ht="15" customHeight="1" thickTop="1" x14ac:dyDescent="0.25">
      <c r="A334" s="112">
        <v>45897</v>
      </c>
      <c r="B334" s="66" t="s">
        <v>12</v>
      </c>
      <c r="C334" s="67">
        <f>'BOI16'!E113</f>
        <v>0</v>
      </c>
      <c r="D334" s="67">
        <f>'BOI16'!I113</f>
        <v>0</v>
      </c>
      <c r="E334" s="67">
        <f>'BOI16'!J113</f>
        <v>0</v>
      </c>
      <c r="F334" s="68">
        <f>'BOI16'!K113</f>
        <v>0</v>
      </c>
      <c r="G334" s="67">
        <f>'BOI16'!L113</f>
        <v>0</v>
      </c>
      <c r="H334" s="69">
        <f>'BOI16'!M113</f>
        <v>0</v>
      </c>
      <c r="I334" s="115">
        <f t="shared" ref="I334" si="112">ROUND(0.5*H334+0.25*H335+0.25*H336,0)</f>
        <v>0</v>
      </c>
      <c r="J334" s="109"/>
    </row>
    <row r="335" spans="1:10" s="15" customFormat="1" ht="15" customHeight="1" x14ac:dyDescent="0.25">
      <c r="A335" s="113"/>
      <c r="B335" s="9" t="s">
        <v>14</v>
      </c>
      <c r="C335" s="17">
        <f>SNRV16!E113</f>
        <v>0</v>
      </c>
      <c r="D335" s="17">
        <f>SNRV16!I113</f>
        <v>0</v>
      </c>
      <c r="E335" s="17">
        <f>SNRV16!J113</f>
        <v>0</v>
      </c>
      <c r="F335" s="43">
        <f>SNRV16!K113</f>
        <v>0</v>
      </c>
      <c r="G335" s="17">
        <f>SNRV16!L113</f>
        <v>0</v>
      </c>
      <c r="H335" s="28">
        <f>SNRV16!M113</f>
        <v>0</v>
      </c>
      <c r="I335" s="116"/>
      <c r="J335" s="110"/>
    </row>
    <row r="336" spans="1:10" s="15" customFormat="1" ht="15" customHeight="1" thickBot="1" x14ac:dyDescent="0.3">
      <c r="A336" s="114"/>
      <c r="B336" s="72" t="s">
        <v>13</v>
      </c>
      <c r="C336" s="73">
        <f>'OWY16'!E113</f>
        <v>0</v>
      </c>
      <c r="D336" s="73">
        <f>'OWY16'!I113</f>
        <v>0</v>
      </c>
      <c r="E336" s="73">
        <f>'OWY16'!J113</f>
        <v>0</v>
      </c>
      <c r="F336" s="74">
        <f>'OWY16'!K113</f>
        <v>0</v>
      </c>
      <c r="G336" s="73">
        <f>'OWY16'!L113</f>
        <v>0</v>
      </c>
      <c r="H336" s="73">
        <f>'OWY16'!M113</f>
        <v>0</v>
      </c>
      <c r="I336" s="117"/>
      <c r="J336" s="111"/>
    </row>
    <row r="337" spans="1:10" s="15" customFormat="1" ht="15" customHeight="1" thickTop="1" x14ac:dyDescent="0.25">
      <c r="A337" s="112">
        <v>45898</v>
      </c>
      <c r="B337" s="71" t="s">
        <v>12</v>
      </c>
      <c r="C337" s="67">
        <f>'BOI16'!E114</f>
        <v>0</v>
      </c>
      <c r="D337" s="67">
        <f>'BOI16'!I114</f>
        <v>0</v>
      </c>
      <c r="E337" s="67">
        <f>'BOI16'!J114</f>
        <v>0</v>
      </c>
      <c r="F337" s="68">
        <f>'BOI16'!K114</f>
        <v>0</v>
      </c>
      <c r="G337" s="67">
        <f>'BOI16'!L114</f>
        <v>0</v>
      </c>
      <c r="H337" s="69">
        <f>'BOI16'!M114</f>
        <v>0</v>
      </c>
      <c r="I337" s="115">
        <f t="shared" ref="I337" si="113">ROUND(0.5*H337+0.25*H338+0.25*H339,0)</f>
        <v>0</v>
      </c>
      <c r="J337" s="109"/>
    </row>
    <row r="338" spans="1:10" s="15" customFormat="1" ht="15" customHeight="1" x14ac:dyDescent="0.25">
      <c r="A338" s="113"/>
      <c r="B338" s="9" t="s">
        <v>14</v>
      </c>
      <c r="C338" s="17">
        <f>SNRV16!E114</f>
        <v>0</v>
      </c>
      <c r="D338" s="17">
        <f>SNRV16!I114</f>
        <v>0</v>
      </c>
      <c r="E338" s="17">
        <f>SNRV16!J114</f>
        <v>0</v>
      </c>
      <c r="F338" s="43">
        <f>SNRV16!K114</f>
        <v>0</v>
      </c>
      <c r="G338" s="17">
        <f>SNRV16!L114</f>
        <v>0</v>
      </c>
      <c r="H338" s="28">
        <f>SNRV16!M114</f>
        <v>0</v>
      </c>
      <c r="I338" s="116"/>
      <c r="J338" s="110"/>
    </row>
    <row r="339" spans="1:10" s="15" customFormat="1" ht="15" customHeight="1" thickBot="1" x14ac:dyDescent="0.3">
      <c r="A339" s="114"/>
      <c r="B339" s="72" t="s">
        <v>13</v>
      </c>
      <c r="C339" s="73">
        <f>'OWY16'!E114</f>
        <v>0</v>
      </c>
      <c r="D339" s="73">
        <f>'OWY16'!I114</f>
        <v>0</v>
      </c>
      <c r="E339" s="73">
        <f>'OWY16'!J114</f>
        <v>0</v>
      </c>
      <c r="F339" s="74">
        <f>'OWY16'!K114</f>
        <v>0</v>
      </c>
      <c r="G339" s="73">
        <f>'OWY16'!L114</f>
        <v>0</v>
      </c>
      <c r="H339" s="73">
        <f>'OWY16'!M114</f>
        <v>0</v>
      </c>
      <c r="I339" s="117"/>
      <c r="J339" s="111"/>
    </row>
    <row r="340" spans="1:10" s="15" customFormat="1" ht="15" customHeight="1" thickTop="1" x14ac:dyDescent="0.25">
      <c r="A340" s="112">
        <v>45899</v>
      </c>
      <c r="B340" s="66" t="s">
        <v>12</v>
      </c>
      <c r="C340" s="67">
        <f>'BOI16'!E115</f>
        <v>0</v>
      </c>
      <c r="D340" s="67">
        <f>'BOI16'!I115</f>
        <v>0</v>
      </c>
      <c r="E340" s="67">
        <f>'BOI16'!J115</f>
        <v>0</v>
      </c>
      <c r="F340" s="68">
        <f>'BOI16'!K115</f>
        <v>0</v>
      </c>
      <c r="G340" s="67">
        <f>'BOI16'!L115</f>
        <v>0</v>
      </c>
      <c r="H340" s="69">
        <f>'BOI16'!M115</f>
        <v>0</v>
      </c>
      <c r="I340" s="115">
        <f t="shared" ref="I340" si="114">ROUND(0.5*H340+0.25*H341+0.25*H342,0)</f>
        <v>0</v>
      </c>
      <c r="J340" s="109"/>
    </row>
    <row r="341" spans="1:10" s="15" customFormat="1" ht="15" customHeight="1" x14ac:dyDescent="0.25">
      <c r="A341" s="113"/>
      <c r="B341" s="9" t="s">
        <v>14</v>
      </c>
      <c r="C341" s="17">
        <f>SNRV16!E115</f>
        <v>0</v>
      </c>
      <c r="D341" s="17">
        <f>SNRV16!I115</f>
        <v>0</v>
      </c>
      <c r="E341" s="17">
        <f>SNRV16!J115</f>
        <v>0</v>
      </c>
      <c r="F341" s="43">
        <f>SNRV16!K115</f>
        <v>0</v>
      </c>
      <c r="G341" s="17">
        <f>SNRV16!L115</f>
        <v>0</v>
      </c>
      <c r="H341" s="28">
        <f>SNRV16!M115</f>
        <v>0</v>
      </c>
      <c r="I341" s="116"/>
      <c r="J341" s="110"/>
    </row>
    <row r="342" spans="1:10" s="15" customFormat="1" ht="15" customHeight="1" thickBot="1" x14ac:dyDescent="0.3">
      <c r="A342" s="114"/>
      <c r="B342" s="72" t="s">
        <v>13</v>
      </c>
      <c r="C342" s="73">
        <f>'OWY16'!E115</f>
        <v>0</v>
      </c>
      <c r="D342" s="73">
        <f>'OWY16'!I115</f>
        <v>0</v>
      </c>
      <c r="E342" s="73">
        <f>'OWY16'!J115</f>
        <v>0</v>
      </c>
      <c r="F342" s="74">
        <f>'OWY16'!K115</f>
        <v>0</v>
      </c>
      <c r="G342" s="73">
        <f>'OWY16'!L115</f>
        <v>0</v>
      </c>
      <c r="H342" s="73">
        <f>'OWY16'!M115</f>
        <v>0</v>
      </c>
      <c r="I342" s="117"/>
      <c r="J342" s="111"/>
    </row>
    <row r="343" spans="1:10" s="15" customFormat="1" ht="15" customHeight="1" thickTop="1" x14ac:dyDescent="0.25">
      <c r="A343" s="112">
        <v>45900</v>
      </c>
      <c r="B343" s="71" t="s">
        <v>12</v>
      </c>
      <c r="C343" s="67">
        <f>'BOI16'!E116</f>
        <v>0</v>
      </c>
      <c r="D343" s="67">
        <f>'BOI16'!I116</f>
        <v>0</v>
      </c>
      <c r="E343" s="67">
        <f>'BOI16'!J116</f>
        <v>0</v>
      </c>
      <c r="F343" s="68">
        <f>'BOI16'!K116</f>
        <v>0</v>
      </c>
      <c r="G343" s="67">
        <f>'BOI16'!L116</f>
        <v>0</v>
      </c>
      <c r="H343" s="69">
        <f>'BOI16'!M116</f>
        <v>0</v>
      </c>
      <c r="I343" s="115">
        <f t="shared" ref="I343" si="115">ROUND(0.5*H343+0.25*H344+0.25*H345,0)</f>
        <v>0</v>
      </c>
      <c r="J343" s="109"/>
    </row>
    <row r="344" spans="1:10" s="15" customFormat="1" ht="15" customHeight="1" x14ac:dyDescent="0.25">
      <c r="A344" s="113"/>
      <c r="B344" s="9" t="s">
        <v>14</v>
      </c>
      <c r="C344" s="17">
        <f>SNRV16!E116</f>
        <v>0</v>
      </c>
      <c r="D344" s="17">
        <f>SNRV16!I116</f>
        <v>0</v>
      </c>
      <c r="E344" s="17">
        <f>SNRV16!J116</f>
        <v>0</v>
      </c>
      <c r="F344" s="43">
        <f>SNRV16!K116</f>
        <v>0</v>
      </c>
      <c r="G344" s="17">
        <f>SNRV16!L116</f>
        <v>0</v>
      </c>
      <c r="H344" s="28">
        <f>SNRV16!M116</f>
        <v>0</v>
      </c>
      <c r="I344" s="116"/>
      <c r="J344" s="110"/>
    </row>
    <row r="345" spans="1:10" s="15" customFormat="1" ht="15" customHeight="1" thickBot="1" x14ac:dyDescent="0.3">
      <c r="A345" s="114"/>
      <c r="B345" s="72" t="s">
        <v>13</v>
      </c>
      <c r="C345" s="73">
        <f>'OWY16'!E116</f>
        <v>0</v>
      </c>
      <c r="D345" s="73">
        <f>'OWY16'!I116</f>
        <v>0</v>
      </c>
      <c r="E345" s="73">
        <f>'OWY16'!J116</f>
        <v>0</v>
      </c>
      <c r="F345" s="74">
        <f>'OWY16'!K116</f>
        <v>0</v>
      </c>
      <c r="G345" s="73">
        <f>'OWY16'!L116</f>
        <v>0</v>
      </c>
      <c r="H345" s="73">
        <f>'OWY16'!M116</f>
        <v>0</v>
      </c>
      <c r="I345" s="117"/>
      <c r="J345" s="111"/>
    </row>
    <row r="346" spans="1:10" s="15" customFormat="1" ht="15" customHeight="1" thickTop="1" x14ac:dyDescent="0.25">
      <c r="A346" s="112">
        <v>45901</v>
      </c>
      <c r="B346" s="70" t="s">
        <v>12</v>
      </c>
      <c r="C346" s="67">
        <f>'BOI16'!E117</f>
        <v>0</v>
      </c>
      <c r="D346" s="67">
        <f>'BOI16'!I117</f>
        <v>0</v>
      </c>
      <c r="E346" s="67">
        <f>'BOI16'!J117</f>
        <v>0</v>
      </c>
      <c r="F346" s="68">
        <f>'BOI16'!K117</f>
        <v>0</v>
      </c>
      <c r="G346" s="67">
        <f>'BOI16'!L117</f>
        <v>0</v>
      </c>
      <c r="H346" s="69">
        <f>'BOI16'!M117</f>
        <v>0</v>
      </c>
      <c r="I346" s="115">
        <f t="shared" ref="I346" si="116">ROUND(0.5*H346+0.25*H347+0.25*H348,0)</f>
        <v>0</v>
      </c>
      <c r="J346" s="109"/>
    </row>
    <row r="347" spans="1:10" s="15" customFormat="1" ht="15" customHeight="1" x14ac:dyDescent="0.25">
      <c r="A347" s="113"/>
      <c r="B347" s="9" t="s">
        <v>14</v>
      </c>
      <c r="C347" s="17">
        <f>SNRV16!E117</f>
        <v>0</v>
      </c>
      <c r="D347" s="17">
        <f>SNRV16!I117</f>
        <v>0</v>
      </c>
      <c r="E347" s="17">
        <f>SNRV16!J117</f>
        <v>0</v>
      </c>
      <c r="F347" s="43">
        <f>SNRV16!K117</f>
        <v>0</v>
      </c>
      <c r="G347" s="17">
        <f>SNRV16!L117</f>
        <v>0</v>
      </c>
      <c r="H347" s="28">
        <f>SNRV16!M117</f>
        <v>0</v>
      </c>
      <c r="I347" s="116"/>
      <c r="J347" s="110"/>
    </row>
    <row r="348" spans="1:10" s="15" customFormat="1" ht="15" customHeight="1" thickBot="1" x14ac:dyDescent="0.3">
      <c r="A348" s="114"/>
      <c r="B348" s="72" t="s">
        <v>13</v>
      </c>
      <c r="C348" s="73">
        <f>'OWY16'!E117</f>
        <v>0</v>
      </c>
      <c r="D348" s="73">
        <f>'OWY16'!I117</f>
        <v>0</v>
      </c>
      <c r="E348" s="73">
        <f>'OWY16'!J117</f>
        <v>0</v>
      </c>
      <c r="F348" s="74">
        <f>'OWY16'!K117</f>
        <v>0</v>
      </c>
      <c r="G348" s="73">
        <f>'OWY16'!L117</f>
        <v>0</v>
      </c>
      <c r="H348" s="73">
        <f>'OWY16'!M117</f>
        <v>0</v>
      </c>
      <c r="I348" s="117"/>
      <c r="J348" s="111"/>
    </row>
    <row r="349" spans="1:10" s="15" customFormat="1" ht="15" customHeight="1" thickTop="1" x14ac:dyDescent="0.25">
      <c r="A349" s="112">
        <v>45902</v>
      </c>
      <c r="B349" s="66" t="s">
        <v>12</v>
      </c>
      <c r="C349" s="67">
        <f>'BOI16'!E118</f>
        <v>0</v>
      </c>
      <c r="D349" s="67">
        <f>'BOI16'!I118</f>
        <v>0</v>
      </c>
      <c r="E349" s="67">
        <f>'BOI16'!J118</f>
        <v>0</v>
      </c>
      <c r="F349" s="68">
        <f>'BOI16'!K118</f>
        <v>0</v>
      </c>
      <c r="G349" s="67">
        <f>'BOI16'!L118</f>
        <v>0</v>
      </c>
      <c r="H349" s="69">
        <f>'BOI16'!M118</f>
        <v>0</v>
      </c>
      <c r="I349" s="115">
        <f t="shared" ref="I349" si="117">ROUND(0.5*H349+0.25*H350+0.25*H351,0)</f>
        <v>0</v>
      </c>
      <c r="J349" s="109"/>
    </row>
    <row r="350" spans="1:10" s="15" customFormat="1" ht="15" customHeight="1" x14ac:dyDescent="0.25">
      <c r="A350" s="113"/>
      <c r="B350" s="9" t="s">
        <v>14</v>
      </c>
      <c r="C350" s="17">
        <f>SNRV16!E118</f>
        <v>0</v>
      </c>
      <c r="D350" s="17">
        <f>SNRV16!I118</f>
        <v>0</v>
      </c>
      <c r="E350" s="17">
        <f>SNRV16!J118</f>
        <v>0</v>
      </c>
      <c r="F350" s="43">
        <f>SNRV16!K118</f>
        <v>0</v>
      </c>
      <c r="G350" s="17">
        <f>SNRV16!L118</f>
        <v>0</v>
      </c>
      <c r="H350" s="28">
        <f>SNRV16!M118</f>
        <v>0</v>
      </c>
      <c r="I350" s="116"/>
      <c r="J350" s="110"/>
    </row>
    <row r="351" spans="1:10" s="15" customFormat="1" ht="15" customHeight="1" thickBot="1" x14ac:dyDescent="0.3">
      <c r="A351" s="114"/>
      <c r="B351" s="72" t="s">
        <v>13</v>
      </c>
      <c r="C351" s="73">
        <f>'OWY16'!E118</f>
        <v>0</v>
      </c>
      <c r="D351" s="73">
        <f>'OWY16'!I118</f>
        <v>0</v>
      </c>
      <c r="E351" s="73">
        <f>'OWY16'!J118</f>
        <v>0</v>
      </c>
      <c r="F351" s="74">
        <f>'OWY16'!K118</f>
        <v>0</v>
      </c>
      <c r="G351" s="73">
        <f>'OWY16'!L118</f>
        <v>0</v>
      </c>
      <c r="H351" s="73">
        <f>'OWY16'!M118</f>
        <v>0</v>
      </c>
      <c r="I351" s="117"/>
      <c r="J351" s="111"/>
    </row>
    <row r="352" spans="1:10" s="15" customFormat="1" ht="15" customHeight="1" thickTop="1" x14ac:dyDescent="0.25">
      <c r="A352" s="112">
        <v>45903</v>
      </c>
      <c r="B352" s="71" t="s">
        <v>12</v>
      </c>
      <c r="C352" s="67">
        <f>'BOI16'!E119</f>
        <v>0</v>
      </c>
      <c r="D352" s="67">
        <f>'BOI16'!I119</f>
        <v>0</v>
      </c>
      <c r="E352" s="67">
        <f>'BOI16'!J119</f>
        <v>0</v>
      </c>
      <c r="F352" s="68">
        <f>'BOI16'!K119</f>
        <v>0</v>
      </c>
      <c r="G352" s="67">
        <f>'BOI16'!L119</f>
        <v>0</v>
      </c>
      <c r="H352" s="69">
        <f>'BOI16'!M119</f>
        <v>0</v>
      </c>
      <c r="I352" s="115">
        <f t="shared" ref="I352" si="118">ROUND(0.5*H352+0.25*H353+0.25*H354,0)</f>
        <v>0</v>
      </c>
      <c r="J352" s="109"/>
    </row>
    <row r="353" spans="1:10" s="15" customFormat="1" ht="15" customHeight="1" x14ac:dyDescent="0.25">
      <c r="A353" s="113"/>
      <c r="B353" s="9" t="s">
        <v>14</v>
      </c>
      <c r="C353" s="17">
        <f>SNRV16!E119</f>
        <v>0</v>
      </c>
      <c r="D353" s="17">
        <f>SNRV16!I119</f>
        <v>0</v>
      </c>
      <c r="E353" s="17">
        <f>SNRV16!J119</f>
        <v>0</v>
      </c>
      <c r="F353" s="43">
        <f>SNRV16!K119</f>
        <v>0</v>
      </c>
      <c r="G353" s="17">
        <f>SNRV16!L119</f>
        <v>0</v>
      </c>
      <c r="H353" s="28">
        <f>SNRV16!M119</f>
        <v>0</v>
      </c>
      <c r="I353" s="116"/>
      <c r="J353" s="110"/>
    </row>
    <row r="354" spans="1:10" s="15" customFormat="1" ht="15" customHeight="1" thickBot="1" x14ac:dyDescent="0.3">
      <c r="A354" s="114"/>
      <c r="B354" s="72" t="s">
        <v>13</v>
      </c>
      <c r="C354" s="73">
        <f>'OWY16'!E119</f>
        <v>0</v>
      </c>
      <c r="D354" s="73">
        <f>'OWY16'!I119</f>
        <v>0</v>
      </c>
      <c r="E354" s="73">
        <f>'OWY16'!J119</f>
        <v>0</v>
      </c>
      <c r="F354" s="74">
        <f>'OWY16'!K119</f>
        <v>0</v>
      </c>
      <c r="G354" s="73">
        <f>'OWY16'!L119</f>
        <v>0</v>
      </c>
      <c r="H354" s="73">
        <f>'OWY16'!M119</f>
        <v>0</v>
      </c>
      <c r="I354" s="117"/>
      <c r="J354" s="111"/>
    </row>
    <row r="355" spans="1:10" s="15" customFormat="1" ht="15" customHeight="1" thickTop="1" x14ac:dyDescent="0.25">
      <c r="A355" s="112">
        <v>45904</v>
      </c>
      <c r="B355" s="66" t="s">
        <v>12</v>
      </c>
      <c r="C355" s="67">
        <f>'BOI16'!E120</f>
        <v>0</v>
      </c>
      <c r="D355" s="67">
        <f>'BOI16'!I120</f>
        <v>0</v>
      </c>
      <c r="E355" s="67">
        <f>'BOI16'!J120</f>
        <v>0</v>
      </c>
      <c r="F355" s="68">
        <f>'BOI16'!K120</f>
        <v>0</v>
      </c>
      <c r="G355" s="67">
        <f>'BOI16'!L120</f>
        <v>0</v>
      </c>
      <c r="H355" s="69">
        <f>'BOI16'!M120</f>
        <v>0</v>
      </c>
      <c r="I355" s="115">
        <f t="shared" ref="I355" si="119">ROUND(0.5*H355+0.25*H356+0.25*H357,0)</f>
        <v>0</v>
      </c>
      <c r="J355" s="109"/>
    </row>
    <row r="356" spans="1:10" s="15" customFormat="1" ht="15" customHeight="1" x14ac:dyDescent="0.25">
      <c r="A356" s="113"/>
      <c r="B356" s="9" t="s">
        <v>14</v>
      </c>
      <c r="C356" s="17">
        <f>SNRV16!E120</f>
        <v>0</v>
      </c>
      <c r="D356" s="17">
        <f>SNRV16!I120</f>
        <v>0</v>
      </c>
      <c r="E356" s="17">
        <f>SNRV16!J120</f>
        <v>0</v>
      </c>
      <c r="F356" s="43">
        <f>SNRV16!K120</f>
        <v>0</v>
      </c>
      <c r="G356" s="17">
        <f>SNRV16!L120</f>
        <v>0</v>
      </c>
      <c r="H356" s="28">
        <f>SNRV16!M120</f>
        <v>0</v>
      </c>
      <c r="I356" s="116"/>
      <c r="J356" s="110"/>
    </row>
    <row r="357" spans="1:10" s="15" customFormat="1" ht="15" customHeight="1" thickBot="1" x14ac:dyDescent="0.3">
      <c r="A357" s="114"/>
      <c r="B357" s="72" t="s">
        <v>13</v>
      </c>
      <c r="C357" s="73">
        <f>'OWY16'!E120</f>
        <v>0</v>
      </c>
      <c r="D357" s="73">
        <f>'OWY16'!I120</f>
        <v>0</v>
      </c>
      <c r="E357" s="73">
        <f>'OWY16'!J120</f>
        <v>0</v>
      </c>
      <c r="F357" s="74">
        <f>'OWY16'!K120</f>
        <v>0</v>
      </c>
      <c r="G357" s="73">
        <f>'OWY16'!L120</f>
        <v>0</v>
      </c>
      <c r="H357" s="73">
        <f>'OWY16'!M120</f>
        <v>0</v>
      </c>
      <c r="I357" s="117"/>
      <c r="J357" s="111"/>
    </row>
    <row r="358" spans="1:10" s="15" customFormat="1" ht="15" customHeight="1" thickTop="1" x14ac:dyDescent="0.25">
      <c r="A358" s="112">
        <v>45905</v>
      </c>
      <c r="B358" s="71" t="s">
        <v>12</v>
      </c>
      <c r="C358" s="67">
        <f>'BOI16'!E121</f>
        <v>0</v>
      </c>
      <c r="D358" s="67">
        <f>'BOI16'!I121</f>
        <v>0</v>
      </c>
      <c r="E358" s="67">
        <f>'BOI16'!J121</f>
        <v>0</v>
      </c>
      <c r="F358" s="68">
        <f>'BOI16'!K121</f>
        <v>0</v>
      </c>
      <c r="G358" s="67">
        <f>'BOI16'!L121</f>
        <v>0</v>
      </c>
      <c r="H358" s="69">
        <f>'BOI16'!M121</f>
        <v>0</v>
      </c>
      <c r="I358" s="115">
        <f t="shared" ref="I358" si="120">ROUND(0.5*H358+0.25*H359+0.25*H360,0)</f>
        <v>0</v>
      </c>
      <c r="J358" s="109"/>
    </row>
    <row r="359" spans="1:10" s="15" customFormat="1" ht="15" customHeight="1" x14ac:dyDescent="0.25">
      <c r="A359" s="113"/>
      <c r="B359" s="9" t="s">
        <v>14</v>
      </c>
      <c r="C359" s="17">
        <f>SNRV16!E121</f>
        <v>0</v>
      </c>
      <c r="D359" s="17">
        <f>SNRV16!I121</f>
        <v>0</v>
      </c>
      <c r="E359" s="17">
        <f>SNRV16!J121</f>
        <v>0</v>
      </c>
      <c r="F359" s="43">
        <f>SNRV16!K121</f>
        <v>0</v>
      </c>
      <c r="G359" s="17">
        <f>SNRV16!L121</f>
        <v>0</v>
      </c>
      <c r="H359" s="28">
        <f>SNRV16!M121</f>
        <v>0</v>
      </c>
      <c r="I359" s="116"/>
      <c r="J359" s="110"/>
    </row>
    <row r="360" spans="1:10" s="15" customFormat="1" ht="15" customHeight="1" thickBot="1" x14ac:dyDescent="0.3">
      <c r="A360" s="114"/>
      <c r="B360" s="75" t="s">
        <v>13</v>
      </c>
      <c r="C360" s="73">
        <f>'OWY16'!E121</f>
        <v>0</v>
      </c>
      <c r="D360" s="73">
        <f>'OWY16'!I121</f>
        <v>0</v>
      </c>
      <c r="E360" s="73">
        <f>'OWY16'!J121</f>
        <v>0</v>
      </c>
      <c r="F360" s="74">
        <f>'OWY16'!K121</f>
        <v>0</v>
      </c>
      <c r="G360" s="73">
        <f>'OWY16'!L121</f>
        <v>0</v>
      </c>
      <c r="H360" s="73">
        <f>'OWY16'!M121</f>
        <v>0</v>
      </c>
      <c r="I360" s="117"/>
      <c r="J360" s="111"/>
    </row>
    <row r="361" spans="1:10" s="15" customFormat="1" ht="15" customHeight="1" thickTop="1" x14ac:dyDescent="0.25">
      <c r="A361" s="112">
        <v>45906</v>
      </c>
      <c r="B361" s="66" t="s">
        <v>12</v>
      </c>
      <c r="C361" s="67">
        <f>'BOI16'!E122</f>
        <v>0</v>
      </c>
      <c r="D361" s="67">
        <f>'BOI16'!I122</f>
        <v>0</v>
      </c>
      <c r="E361" s="67">
        <f>'BOI16'!J122</f>
        <v>0</v>
      </c>
      <c r="F361" s="68">
        <f>'BOI16'!K122</f>
        <v>0</v>
      </c>
      <c r="G361" s="67">
        <f>'BOI16'!L122</f>
        <v>0</v>
      </c>
      <c r="H361" s="69">
        <f>'BOI16'!M122</f>
        <v>0</v>
      </c>
      <c r="I361" s="115">
        <f t="shared" ref="I361" si="121">ROUND(0.5*H361+0.25*H362+0.25*H363,0)</f>
        <v>0</v>
      </c>
      <c r="J361" s="109"/>
    </row>
    <row r="362" spans="1:10" s="15" customFormat="1" ht="15" customHeight="1" x14ac:dyDescent="0.25">
      <c r="A362" s="113"/>
      <c r="B362" s="9" t="s">
        <v>14</v>
      </c>
      <c r="C362" s="17">
        <f>SNRV16!E122</f>
        <v>0</v>
      </c>
      <c r="D362" s="17">
        <f>SNRV16!I122</f>
        <v>0</v>
      </c>
      <c r="E362" s="17">
        <f>SNRV16!J122</f>
        <v>0</v>
      </c>
      <c r="F362" s="43">
        <f>SNRV16!K122</f>
        <v>0</v>
      </c>
      <c r="G362" s="17">
        <f>SNRV16!L122</f>
        <v>0</v>
      </c>
      <c r="H362" s="28">
        <f>SNRV16!M122</f>
        <v>0</v>
      </c>
      <c r="I362" s="116"/>
      <c r="J362" s="110"/>
    </row>
    <row r="363" spans="1:10" s="15" customFormat="1" ht="15" customHeight="1" thickBot="1" x14ac:dyDescent="0.3">
      <c r="A363" s="114"/>
      <c r="B363" s="72" t="s">
        <v>13</v>
      </c>
      <c r="C363" s="73">
        <f>'OWY16'!E122</f>
        <v>0</v>
      </c>
      <c r="D363" s="73">
        <f>'OWY16'!I122</f>
        <v>0</v>
      </c>
      <c r="E363" s="73">
        <f>'OWY16'!J122</f>
        <v>0</v>
      </c>
      <c r="F363" s="74">
        <f>'OWY16'!K122</f>
        <v>0</v>
      </c>
      <c r="G363" s="73">
        <f>'OWY16'!L122</f>
        <v>0</v>
      </c>
      <c r="H363" s="73">
        <f>'OWY16'!M122</f>
        <v>0</v>
      </c>
      <c r="I363" s="117"/>
      <c r="J363" s="111"/>
    </row>
    <row r="364" spans="1:10" s="15" customFormat="1" ht="15" customHeight="1" thickTop="1" x14ac:dyDescent="0.25">
      <c r="A364" s="112">
        <v>45907</v>
      </c>
      <c r="B364" s="66" t="s">
        <v>12</v>
      </c>
      <c r="C364" s="67">
        <f>'BOI16'!E123</f>
        <v>0</v>
      </c>
      <c r="D364" s="67">
        <f>'BOI16'!I123</f>
        <v>0</v>
      </c>
      <c r="E364" s="67">
        <f>'BOI16'!J123</f>
        <v>0</v>
      </c>
      <c r="F364" s="68">
        <f>'BOI16'!K123</f>
        <v>0</v>
      </c>
      <c r="G364" s="67">
        <f>'BOI16'!L123</f>
        <v>0</v>
      </c>
      <c r="H364" s="69">
        <f>'BOI16'!M123</f>
        <v>0</v>
      </c>
      <c r="I364" s="115">
        <f t="shared" ref="I364" si="122">ROUND(0.5*H364+0.25*H365+0.25*H366,0)</f>
        <v>0</v>
      </c>
      <c r="J364" s="109"/>
    </row>
    <row r="365" spans="1:10" s="15" customFormat="1" ht="15" customHeight="1" x14ac:dyDescent="0.25">
      <c r="A365" s="113"/>
      <c r="B365" s="9" t="s">
        <v>14</v>
      </c>
      <c r="C365" s="17">
        <f>SNRV16!E123</f>
        <v>0</v>
      </c>
      <c r="D365" s="17">
        <f>SNRV16!I123</f>
        <v>0</v>
      </c>
      <c r="E365" s="17">
        <f>SNRV16!J123</f>
        <v>0</v>
      </c>
      <c r="F365" s="43">
        <f>SNRV16!K123</f>
        <v>0</v>
      </c>
      <c r="G365" s="17">
        <f>SNRV16!L123</f>
        <v>0</v>
      </c>
      <c r="H365" s="28">
        <f>SNRV16!M123</f>
        <v>0</v>
      </c>
      <c r="I365" s="116"/>
      <c r="J365" s="110"/>
    </row>
    <row r="366" spans="1:10" s="15" customFormat="1" ht="15" customHeight="1" thickBot="1" x14ac:dyDescent="0.3">
      <c r="A366" s="114"/>
      <c r="B366" s="72" t="s">
        <v>13</v>
      </c>
      <c r="C366" s="73">
        <f>'OWY16'!E123</f>
        <v>0</v>
      </c>
      <c r="D366" s="73">
        <f>'OWY16'!I123</f>
        <v>0</v>
      </c>
      <c r="E366" s="73">
        <f>'OWY16'!J123</f>
        <v>0</v>
      </c>
      <c r="F366" s="74">
        <f>'OWY16'!K123</f>
        <v>0</v>
      </c>
      <c r="G366" s="73">
        <f>'OWY16'!L123</f>
        <v>0</v>
      </c>
      <c r="H366" s="73">
        <f>'OWY16'!M123</f>
        <v>0</v>
      </c>
      <c r="I366" s="117"/>
      <c r="J366" s="111"/>
    </row>
    <row r="367" spans="1:10" s="15" customFormat="1" ht="15" customHeight="1" thickTop="1" x14ac:dyDescent="0.25">
      <c r="A367" s="112">
        <v>45908</v>
      </c>
      <c r="B367" s="70" t="s">
        <v>12</v>
      </c>
      <c r="C367" s="67">
        <f>'BOI16'!E124</f>
        <v>0</v>
      </c>
      <c r="D367" s="67">
        <f>'BOI16'!I124</f>
        <v>0</v>
      </c>
      <c r="E367" s="67">
        <f>'BOI16'!J124</f>
        <v>0</v>
      </c>
      <c r="F367" s="68">
        <f>'BOI16'!K124</f>
        <v>0</v>
      </c>
      <c r="G367" s="67">
        <f>'BOI16'!L124</f>
        <v>0</v>
      </c>
      <c r="H367" s="69">
        <f>'BOI16'!M124</f>
        <v>0</v>
      </c>
      <c r="I367" s="115">
        <f t="shared" ref="I367" si="123">ROUND(0.5*H367+0.25*H368+0.25*H369,0)</f>
        <v>0</v>
      </c>
      <c r="J367" s="109"/>
    </row>
    <row r="368" spans="1:10" s="15" customFormat="1" ht="15" customHeight="1" x14ac:dyDescent="0.25">
      <c r="A368" s="113"/>
      <c r="B368" s="9" t="s">
        <v>14</v>
      </c>
      <c r="C368" s="17">
        <f>SNRV16!E124</f>
        <v>0</v>
      </c>
      <c r="D368" s="17">
        <f>SNRV16!I124</f>
        <v>0</v>
      </c>
      <c r="E368" s="17">
        <f>SNRV16!J124</f>
        <v>0</v>
      </c>
      <c r="F368" s="43">
        <f>SNRV16!K124</f>
        <v>0</v>
      </c>
      <c r="G368" s="17">
        <f>SNRV16!L124</f>
        <v>0</v>
      </c>
      <c r="H368" s="28">
        <f>SNRV16!M124</f>
        <v>0</v>
      </c>
      <c r="I368" s="116"/>
      <c r="J368" s="110"/>
    </row>
    <row r="369" spans="1:10" s="15" customFormat="1" ht="15" customHeight="1" thickBot="1" x14ac:dyDescent="0.3">
      <c r="A369" s="114"/>
      <c r="B369" s="75" t="s">
        <v>13</v>
      </c>
      <c r="C369" s="73">
        <f>'OWY16'!E124</f>
        <v>0</v>
      </c>
      <c r="D369" s="73">
        <f>'OWY16'!I124</f>
        <v>0</v>
      </c>
      <c r="E369" s="73">
        <f>'OWY16'!J124</f>
        <v>0</v>
      </c>
      <c r="F369" s="74">
        <f>'OWY16'!K124</f>
        <v>0</v>
      </c>
      <c r="G369" s="73">
        <f>'OWY16'!L124</f>
        <v>0</v>
      </c>
      <c r="H369" s="73">
        <f>'OWY16'!M124</f>
        <v>0</v>
      </c>
      <c r="I369" s="117"/>
      <c r="J369" s="111"/>
    </row>
    <row r="370" spans="1:10" s="15" customFormat="1" ht="15" customHeight="1" thickTop="1" x14ac:dyDescent="0.25">
      <c r="A370" s="112">
        <v>45909</v>
      </c>
      <c r="B370" s="66" t="s">
        <v>12</v>
      </c>
      <c r="C370" s="67">
        <f>'BOI16'!E125</f>
        <v>0</v>
      </c>
      <c r="D370" s="67">
        <f>'BOI16'!I125</f>
        <v>0</v>
      </c>
      <c r="E370" s="67">
        <f>'BOI16'!J125</f>
        <v>0</v>
      </c>
      <c r="F370" s="68">
        <f>'BOI16'!K125</f>
        <v>0</v>
      </c>
      <c r="G370" s="67">
        <f>'BOI16'!L125</f>
        <v>0</v>
      </c>
      <c r="H370" s="69">
        <f>'BOI16'!M125</f>
        <v>0</v>
      </c>
      <c r="I370" s="115">
        <f t="shared" ref="I370" si="124">ROUND(0.5*H370+0.25*H371+0.25*H372,0)</f>
        <v>0</v>
      </c>
      <c r="J370" s="109"/>
    </row>
    <row r="371" spans="1:10" s="15" customFormat="1" ht="15" customHeight="1" x14ac:dyDescent="0.25">
      <c r="A371" s="113"/>
      <c r="B371" s="9" t="s">
        <v>14</v>
      </c>
      <c r="C371" s="17">
        <f>SNRV16!E125</f>
        <v>0</v>
      </c>
      <c r="D371" s="17">
        <f>SNRV16!I125</f>
        <v>0</v>
      </c>
      <c r="E371" s="17">
        <f>SNRV16!J125</f>
        <v>0</v>
      </c>
      <c r="F371" s="43">
        <f>SNRV16!K125</f>
        <v>0</v>
      </c>
      <c r="G371" s="17">
        <f>SNRV16!L125</f>
        <v>0</v>
      </c>
      <c r="H371" s="28">
        <f>SNRV16!M125</f>
        <v>0</v>
      </c>
      <c r="I371" s="116"/>
      <c r="J371" s="110"/>
    </row>
    <row r="372" spans="1:10" s="15" customFormat="1" ht="15" customHeight="1" thickBot="1" x14ac:dyDescent="0.3">
      <c r="A372" s="114"/>
      <c r="B372" s="72" t="s">
        <v>13</v>
      </c>
      <c r="C372" s="73">
        <f>'OWY16'!E125</f>
        <v>0</v>
      </c>
      <c r="D372" s="73">
        <f>'OWY16'!I125</f>
        <v>0</v>
      </c>
      <c r="E372" s="73">
        <f>'OWY16'!J125</f>
        <v>0</v>
      </c>
      <c r="F372" s="74">
        <f>'OWY16'!K125</f>
        <v>0</v>
      </c>
      <c r="G372" s="73">
        <f>'OWY16'!L125</f>
        <v>0</v>
      </c>
      <c r="H372" s="73">
        <f>'OWY16'!M125</f>
        <v>0</v>
      </c>
      <c r="I372" s="117"/>
      <c r="J372" s="111"/>
    </row>
    <row r="373" spans="1:10" s="15" customFormat="1" ht="15" customHeight="1" thickTop="1" x14ac:dyDescent="0.25">
      <c r="A373" s="112">
        <v>45910</v>
      </c>
      <c r="B373" s="70" t="s">
        <v>12</v>
      </c>
      <c r="C373" s="67">
        <f>'BOI16'!E126</f>
        <v>0</v>
      </c>
      <c r="D373" s="67">
        <f>'BOI16'!I126</f>
        <v>0</v>
      </c>
      <c r="E373" s="67">
        <f>'BOI16'!J126</f>
        <v>0</v>
      </c>
      <c r="F373" s="68">
        <f>'BOI16'!K126</f>
        <v>0</v>
      </c>
      <c r="G373" s="67">
        <f>'BOI16'!L126</f>
        <v>0</v>
      </c>
      <c r="H373" s="69">
        <f>'BOI16'!M126</f>
        <v>0</v>
      </c>
      <c r="I373" s="115">
        <f t="shared" ref="I373" si="125">ROUND(0.5*H373+0.25*H374+0.25*H375,0)</f>
        <v>0</v>
      </c>
      <c r="J373" s="109"/>
    </row>
    <row r="374" spans="1:10" s="15" customFormat="1" ht="15" customHeight="1" x14ac:dyDescent="0.25">
      <c r="A374" s="113"/>
      <c r="B374" s="9" t="s">
        <v>14</v>
      </c>
      <c r="C374" s="17">
        <f>SNRV16!E126</f>
        <v>0</v>
      </c>
      <c r="D374" s="17">
        <f>SNRV16!I126</f>
        <v>0</v>
      </c>
      <c r="E374" s="17">
        <f>SNRV16!J126</f>
        <v>0</v>
      </c>
      <c r="F374" s="43">
        <f>SNRV16!K126</f>
        <v>0</v>
      </c>
      <c r="G374" s="17">
        <f>SNRV16!L126</f>
        <v>0</v>
      </c>
      <c r="H374" s="28">
        <f>SNRV16!M126</f>
        <v>0</v>
      </c>
      <c r="I374" s="116"/>
      <c r="J374" s="110"/>
    </row>
    <row r="375" spans="1:10" s="15" customFormat="1" ht="15" customHeight="1" thickBot="1" x14ac:dyDescent="0.3">
      <c r="A375" s="114"/>
      <c r="B375" s="75" t="s">
        <v>13</v>
      </c>
      <c r="C375" s="73">
        <f>'OWY16'!E126</f>
        <v>0</v>
      </c>
      <c r="D375" s="73">
        <f>'OWY16'!I126</f>
        <v>0</v>
      </c>
      <c r="E375" s="73">
        <f>'OWY16'!J126</f>
        <v>0</v>
      </c>
      <c r="F375" s="74">
        <f>'OWY16'!K126</f>
        <v>0</v>
      </c>
      <c r="G375" s="73">
        <f>'OWY16'!L126</f>
        <v>0</v>
      </c>
      <c r="H375" s="73">
        <f>'OWY16'!M126</f>
        <v>0</v>
      </c>
      <c r="I375" s="117"/>
      <c r="J375" s="111"/>
    </row>
    <row r="376" spans="1:10" s="15" customFormat="1" ht="15" customHeight="1" thickTop="1" x14ac:dyDescent="0.25">
      <c r="A376" s="112">
        <v>45911</v>
      </c>
      <c r="B376" s="66" t="s">
        <v>12</v>
      </c>
      <c r="C376" s="67">
        <f>'BOI16'!E127</f>
        <v>0</v>
      </c>
      <c r="D376" s="67">
        <f>'BOI16'!I127</f>
        <v>0</v>
      </c>
      <c r="E376" s="67">
        <f>'BOI16'!J127</f>
        <v>0</v>
      </c>
      <c r="F376" s="68">
        <f>'BOI16'!K127</f>
        <v>0</v>
      </c>
      <c r="G376" s="67">
        <f>'BOI16'!L127</f>
        <v>0</v>
      </c>
      <c r="H376" s="69">
        <f>'BOI16'!M127</f>
        <v>0</v>
      </c>
      <c r="I376" s="115">
        <f t="shared" ref="I376" si="126">ROUND(0.5*H376+0.25*H377+0.25*H378,0)</f>
        <v>0</v>
      </c>
      <c r="J376" s="109"/>
    </row>
    <row r="377" spans="1:10" s="15" customFormat="1" ht="15" customHeight="1" x14ac:dyDescent="0.25">
      <c r="A377" s="113"/>
      <c r="B377" s="9" t="s">
        <v>14</v>
      </c>
      <c r="C377" s="17">
        <f>SNRV16!E127</f>
        <v>0</v>
      </c>
      <c r="D377" s="17">
        <f>SNRV16!I127</f>
        <v>0</v>
      </c>
      <c r="E377" s="17">
        <f>SNRV16!J127</f>
        <v>0</v>
      </c>
      <c r="F377" s="43">
        <f>SNRV16!K127</f>
        <v>0</v>
      </c>
      <c r="G377" s="17">
        <f>SNRV16!L127</f>
        <v>0</v>
      </c>
      <c r="H377" s="28">
        <f>SNRV16!M127</f>
        <v>0</v>
      </c>
      <c r="I377" s="116"/>
      <c r="J377" s="110"/>
    </row>
    <row r="378" spans="1:10" s="15" customFormat="1" ht="15" customHeight="1" thickBot="1" x14ac:dyDescent="0.3">
      <c r="A378" s="114"/>
      <c r="B378" s="72" t="s">
        <v>13</v>
      </c>
      <c r="C378" s="73">
        <f>'OWY16'!E127</f>
        <v>0</v>
      </c>
      <c r="D378" s="73">
        <f>'OWY16'!I127</f>
        <v>0</v>
      </c>
      <c r="E378" s="73">
        <f>'OWY16'!J127</f>
        <v>0</v>
      </c>
      <c r="F378" s="74">
        <f>'OWY16'!K127</f>
        <v>0</v>
      </c>
      <c r="G378" s="73">
        <f>'OWY16'!L127</f>
        <v>0</v>
      </c>
      <c r="H378" s="73">
        <f>'OWY16'!M127</f>
        <v>0</v>
      </c>
      <c r="I378" s="117"/>
      <c r="J378" s="111"/>
    </row>
    <row r="379" spans="1:10" s="15" customFormat="1" ht="15" customHeight="1" thickTop="1" x14ac:dyDescent="0.25">
      <c r="A379" s="112">
        <v>45912</v>
      </c>
      <c r="B379" s="70" t="s">
        <v>12</v>
      </c>
      <c r="C379" s="67">
        <f>'BOI16'!E128</f>
        <v>0</v>
      </c>
      <c r="D379" s="67">
        <f>'BOI16'!I128</f>
        <v>0</v>
      </c>
      <c r="E379" s="67">
        <f>'BOI16'!J128</f>
        <v>0</v>
      </c>
      <c r="F379" s="68">
        <f>'BOI16'!K128</f>
        <v>0</v>
      </c>
      <c r="G379" s="67">
        <f>'BOI16'!L128</f>
        <v>0</v>
      </c>
      <c r="H379" s="69">
        <f>'BOI16'!M128</f>
        <v>0</v>
      </c>
      <c r="I379" s="115">
        <f t="shared" ref="I379" si="127">ROUND(0.5*H379+0.25*H380+0.25*H381,0)</f>
        <v>0</v>
      </c>
      <c r="J379" s="109"/>
    </row>
    <row r="380" spans="1:10" s="15" customFormat="1" ht="15" customHeight="1" x14ac:dyDescent="0.25">
      <c r="A380" s="113"/>
      <c r="B380" s="9" t="s">
        <v>14</v>
      </c>
      <c r="C380" s="17">
        <f>SNRV16!E128</f>
        <v>0</v>
      </c>
      <c r="D380" s="17">
        <f>SNRV16!I128</f>
        <v>0</v>
      </c>
      <c r="E380" s="17">
        <f>SNRV16!J128</f>
        <v>0</v>
      </c>
      <c r="F380" s="43">
        <f>SNRV16!K128</f>
        <v>0</v>
      </c>
      <c r="G380" s="17">
        <f>SNRV16!L128</f>
        <v>0</v>
      </c>
      <c r="H380" s="28">
        <f>SNRV16!M128</f>
        <v>0</v>
      </c>
      <c r="I380" s="116"/>
      <c r="J380" s="110"/>
    </row>
    <row r="381" spans="1:10" s="15" customFormat="1" ht="15" customHeight="1" thickBot="1" x14ac:dyDescent="0.3">
      <c r="A381" s="114"/>
      <c r="B381" s="72" t="s">
        <v>13</v>
      </c>
      <c r="C381" s="73">
        <f>'OWY16'!E128</f>
        <v>0</v>
      </c>
      <c r="D381" s="73">
        <f>'OWY16'!I128</f>
        <v>0</v>
      </c>
      <c r="E381" s="73">
        <f>'OWY16'!J128</f>
        <v>0</v>
      </c>
      <c r="F381" s="74">
        <f>'OWY16'!K128</f>
        <v>0</v>
      </c>
      <c r="G381" s="73">
        <f>'OWY16'!L128</f>
        <v>0</v>
      </c>
      <c r="H381" s="73">
        <f>'OWY16'!M128</f>
        <v>0</v>
      </c>
      <c r="I381" s="117"/>
      <c r="J381" s="111"/>
    </row>
    <row r="382" spans="1:10" s="15" customFormat="1" ht="15" customHeight="1" thickTop="1" x14ac:dyDescent="0.25">
      <c r="A382" s="112">
        <v>45913</v>
      </c>
      <c r="B382" s="71" t="s">
        <v>12</v>
      </c>
      <c r="C382" s="67">
        <f>'BOI16'!E129</f>
        <v>0</v>
      </c>
      <c r="D382" s="67">
        <f>'BOI16'!I129</f>
        <v>0</v>
      </c>
      <c r="E382" s="67">
        <f>'BOI16'!J129</f>
        <v>0</v>
      </c>
      <c r="F382" s="68">
        <f>'BOI16'!K129</f>
        <v>0</v>
      </c>
      <c r="G382" s="67">
        <f>'BOI16'!L129</f>
        <v>0</v>
      </c>
      <c r="H382" s="69">
        <f>'BOI16'!M129</f>
        <v>0</v>
      </c>
      <c r="I382" s="115">
        <f t="shared" ref="I382" si="128">ROUND(0.5*H382+0.25*H383+0.25*H384,0)</f>
        <v>0</v>
      </c>
      <c r="J382" s="109"/>
    </row>
    <row r="383" spans="1:10" s="15" customFormat="1" ht="15" customHeight="1" x14ac:dyDescent="0.25">
      <c r="A383" s="113"/>
      <c r="B383" s="9" t="s">
        <v>14</v>
      </c>
      <c r="C383" s="17">
        <f>SNRV16!E129</f>
        <v>0</v>
      </c>
      <c r="D383" s="17">
        <f>SNRV16!I129</f>
        <v>0</v>
      </c>
      <c r="E383" s="17">
        <f>SNRV16!J129</f>
        <v>0</v>
      </c>
      <c r="F383" s="43">
        <f>SNRV16!K129</f>
        <v>0</v>
      </c>
      <c r="G383" s="17">
        <f>SNRV16!L129</f>
        <v>0</v>
      </c>
      <c r="H383" s="28">
        <f>SNRV16!M129</f>
        <v>0</v>
      </c>
      <c r="I383" s="116"/>
      <c r="J383" s="110"/>
    </row>
    <row r="384" spans="1:10" s="15" customFormat="1" ht="15" customHeight="1" thickBot="1" x14ac:dyDescent="0.3">
      <c r="A384" s="114"/>
      <c r="B384" s="72" t="s">
        <v>13</v>
      </c>
      <c r="C384" s="73">
        <f>'OWY16'!E129</f>
        <v>0</v>
      </c>
      <c r="D384" s="73">
        <f>'OWY16'!I129</f>
        <v>0</v>
      </c>
      <c r="E384" s="73">
        <f>'OWY16'!J129</f>
        <v>0</v>
      </c>
      <c r="F384" s="74">
        <f>'OWY16'!K129</f>
        <v>0</v>
      </c>
      <c r="G384" s="73">
        <f>'OWY16'!L129</f>
        <v>0</v>
      </c>
      <c r="H384" s="73">
        <f>'OWY16'!M129</f>
        <v>0</v>
      </c>
      <c r="I384" s="117"/>
      <c r="J384" s="111"/>
    </row>
    <row r="385" spans="1:10" s="15" customFormat="1" ht="15" customHeight="1" thickTop="1" x14ac:dyDescent="0.25">
      <c r="A385" s="112">
        <v>45914</v>
      </c>
      <c r="B385" s="66" t="s">
        <v>12</v>
      </c>
      <c r="C385" s="67">
        <f>'BOI16'!E130</f>
        <v>0</v>
      </c>
      <c r="D385" s="67">
        <f>'BOI16'!I130</f>
        <v>0</v>
      </c>
      <c r="E385" s="67">
        <f>'BOI16'!J130</f>
        <v>0</v>
      </c>
      <c r="F385" s="68">
        <f>'BOI16'!K130</f>
        <v>0</v>
      </c>
      <c r="G385" s="67">
        <f>'BOI16'!L130</f>
        <v>0</v>
      </c>
      <c r="H385" s="69">
        <f>'BOI16'!M130</f>
        <v>0</v>
      </c>
      <c r="I385" s="115">
        <f t="shared" ref="I385" si="129">ROUND(0.5*H385+0.25*H386+0.25*H387,0)</f>
        <v>0</v>
      </c>
      <c r="J385" s="109"/>
    </row>
    <row r="386" spans="1:10" s="15" customFormat="1" ht="15" customHeight="1" x14ac:dyDescent="0.25">
      <c r="A386" s="113"/>
      <c r="B386" s="9" t="s">
        <v>14</v>
      </c>
      <c r="C386" s="17">
        <f>SNRV16!E130</f>
        <v>0</v>
      </c>
      <c r="D386" s="17">
        <f>SNRV16!I130</f>
        <v>0</v>
      </c>
      <c r="E386" s="17">
        <f>SNRV16!J130</f>
        <v>0</v>
      </c>
      <c r="F386" s="43">
        <f>SNRV16!K130</f>
        <v>0</v>
      </c>
      <c r="G386" s="17">
        <f>SNRV16!L130</f>
        <v>0</v>
      </c>
      <c r="H386" s="28">
        <f>SNRV16!M130</f>
        <v>0</v>
      </c>
      <c r="I386" s="116"/>
      <c r="J386" s="110"/>
    </row>
    <row r="387" spans="1:10" s="15" customFormat="1" ht="15" customHeight="1" thickBot="1" x14ac:dyDescent="0.3">
      <c r="A387" s="114"/>
      <c r="B387" s="72" t="s">
        <v>13</v>
      </c>
      <c r="C387" s="73">
        <f>'OWY16'!E130</f>
        <v>0</v>
      </c>
      <c r="D387" s="73">
        <f>'OWY16'!I130</f>
        <v>0</v>
      </c>
      <c r="E387" s="73">
        <f>'OWY16'!J130</f>
        <v>0</v>
      </c>
      <c r="F387" s="74">
        <f>'OWY16'!K130</f>
        <v>0</v>
      </c>
      <c r="G387" s="73">
        <f>'OWY16'!L130</f>
        <v>0</v>
      </c>
      <c r="H387" s="73">
        <f>'OWY16'!M130</f>
        <v>0</v>
      </c>
      <c r="I387" s="117"/>
      <c r="J387" s="111"/>
    </row>
    <row r="388" spans="1:10" s="15" customFormat="1" ht="15" customHeight="1" thickTop="1" x14ac:dyDescent="0.25">
      <c r="A388" s="112">
        <v>45915</v>
      </c>
      <c r="B388" s="71" t="s">
        <v>12</v>
      </c>
      <c r="C388" s="67">
        <f>'BOI16'!E131</f>
        <v>0</v>
      </c>
      <c r="D388" s="67">
        <f>'BOI16'!I131</f>
        <v>0</v>
      </c>
      <c r="E388" s="67">
        <f>'BOI16'!J131</f>
        <v>0</v>
      </c>
      <c r="F388" s="68">
        <f>'BOI16'!K131</f>
        <v>0</v>
      </c>
      <c r="G388" s="67">
        <f>'BOI16'!L131</f>
        <v>0</v>
      </c>
      <c r="H388" s="69">
        <f>'BOI16'!M131</f>
        <v>0</v>
      </c>
      <c r="I388" s="115">
        <f t="shared" ref="I388" si="130">ROUND(0.5*H388+0.25*H389+0.25*H390,0)</f>
        <v>0</v>
      </c>
      <c r="J388" s="109"/>
    </row>
    <row r="389" spans="1:10" s="15" customFormat="1" ht="15" customHeight="1" x14ac:dyDescent="0.25">
      <c r="A389" s="113"/>
      <c r="B389" s="9" t="s">
        <v>14</v>
      </c>
      <c r="C389" s="17">
        <f>SNRV16!E131</f>
        <v>0</v>
      </c>
      <c r="D389" s="17">
        <f>SNRV16!I131</f>
        <v>0</v>
      </c>
      <c r="E389" s="17">
        <f>SNRV16!J131</f>
        <v>0</v>
      </c>
      <c r="F389" s="43">
        <f>SNRV16!K131</f>
        <v>0</v>
      </c>
      <c r="G389" s="17">
        <f>SNRV16!L131</f>
        <v>0</v>
      </c>
      <c r="H389" s="28">
        <f>SNRV16!M131</f>
        <v>0</v>
      </c>
      <c r="I389" s="116"/>
      <c r="J389" s="110"/>
    </row>
    <row r="390" spans="1:10" s="15" customFormat="1" ht="15" customHeight="1" thickBot="1" x14ac:dyDescent="0.3">
      <c r="A390" s="114"/>
      <c r="B390" s="72" t="s">
        <v>13</v>
      </c>
      <c r="C390" s="73">
        <f>'OWY16'!E131</f>
        <v>0</v>
      </c>
      <c r="D390" s="73">
        <f>'OWY16'!I131</f>
        <v>0</v>
      </c>
      <c r="E390" s="73">
        <f>'OWY16'!J131</f>
        <v>0</v>
      </c>
      <c r="F390" s="74">
        <f>'OWY16'!K131</f>
        <v>0</v>
      </c>
      <c r="G390" s="73">
        <f>'OWY16'!L131</f>
        <v>0</v>
      </c>
      <c r="H390" s="73">
        <f>'OWY16'!M131</f>
        <v>0</v>
      </c>
      <c r="I390" s="117"/>
      <c r="J390" s="111"/>
    </row>
    <row r="391" spans="1:10" s="15" customFormat="1" ht="15" customHeight="1" thickTop="1" x14ac:dyDescent="0.25">
      <c r="A391" s="112">
        <v>45916</v>
      </c>
      <c r="B391" s="70" t="s">
        <v>12</v>
      </c>
      <c r="C391" s="67">
        <f>'BOI16'!E132</f>
        <v>0</v>
      </c>
      <c r="D391" s="67">
        <f>'BOI16'!I132</f>
        <v>0</v>
      </c>
      <c r="E391" s="67">
        <f>'BOI16'!J132</f>
        <v>0</v>
      </c>
      <c r="F391" s="68">
        <f>'BOI16'!K132</f>
        <v>0</v>
      </c>
      <c r="G391" s="67">
        <f>'BOI16'!L132</f>
        <v>0</v>
      </c>
      <c r="H391" s="69">
        <f>'BOI16'!M132</f>
        <v>0</v>
      </c>
      <c r="I391" s="115">
        <f t="shared" ref="I391" si="131">ROUND(0.5*H391+0.25*H392+0.25*H393,0)</f>
        <v>0</v>
      </c>
      <c r="J391" s="109"/>
    </row>
    <row r="392" spans="1:10" s="15" customFormat="1" ht="15" customHeight="1" x14ac:dyDescent="0.25">
      <c r="A392" s="113"/>
      <c r="B392" s="9" t="s">
        <v>14</v>
      </c>
      <c r="C392" s="17">
        <f>SNRV16!E132</f>
        <v>0</v>
      </c>
      <c r="D392" s="17">
        <f>SNRV16!I132</f>
        <v>0</v>
      </c>
      <c r="E392" s="17">
        <f>SNRV16!J132</f>
        <v>0</v>
      </c>
      <c r="F392" s="43">
        <f>SNRV16!K132</f>
        <v>0</v>
      </c>
      <c r="G392" s="17">
        <f>SNRV16!L132</f>
        <v>0</v>
      </c>
      <c r="H392" s="28">
        <f>SNRV16!M132</f>
        <v>0</v>
      </c>
      <c r="I392" s="116"/>
      <c r="J392" s="110"/>
    </row>
    <row r="393" spans="1:10" s="15" customFormat="1" ht="15" customHeight="1" thickBot="1" x14ac:dyDescent="0.3">
      <c r="A393" s="114"/>
      <c r="B393" s="72" t="s">
        <v>13</v>
      </c>
      <c r="C393" s="73">
        <f>'OWY16'!E132</f>
        <v>0</v>
      </c>
      <c r="D393" s="73">
        <f>'OWY16'!I132</f>
        <v>0</v>
      </c>
      <c r="E393" s="73">
        <f>'OWY16'!J132</f>
        <v>0</v>
      </c>
      <c r="F393" s="74">
        <f>'OWY16'!K132</f>
        <v>0</v>
      </c>
      <c r="G393" s="73">
        <f>'OWY16'!L132</f>
        <v>0</v>
      </c>
      <c r="H393" s="73">
        <f>'OWY16'!M132</f>
        <v>0</v>
      </c>
      <c r="I393" s="117"/>
      <c r="J393" s="111"/>
    </row>
    <row r="394" spans="1:10" s="15" customFormat="1" ht="15" customHeight="1" thickTop="1" x14ac:dyDescent="0.25">
      <c r="A394" s="112">
        <v>45917</v>
      </c>
      <c r="B394" s="66" t="s">
        <v>12</v>
      </c>
      <c r="C394" s="67">
        <f>'BOI16'!E133</f>
        <v>0</v>
      </c>
      <c r="D394" s="67">
        <f>'BOI16'!I133</f>
        <v>0</v>
      </c>
      <c r="E394" s="67">
        <f>'BOI16'!J133</f>
        <v>0</v>
      </c>
      <c r="F394" s="68">
        <f>'BOI16'!K133</f>
        <v>0</v>
      </c>
      <c r="G394" s="67">
        <f>'BOI16'!L133</f>
        <v>0</v>
      </c>
      <c r="H394" s="69">
        <f>'BOI16'!M133</f>
        <v>0</v>
      </c>
      <c r="I394" s="115">
        <f t="shared" ref="I394" si="132">ROUND(0.5*H394+0.25*H395+0.25*H396,0)</f>
        <v>0</v>
      </c>
      <c r="J394" s="109"/>
    </row>
    <row r="395" spans="1:10" s="15" customFormat="1" ht="15" customHeight="1" x14ac:dyDescent="0.25">
      <c r="A395" s="113"/>
      <c r="B395" s="9" t="s">
        <v>14</v>
      </c>
      <c r="C395" s="17">
        <f>SNRV16!E133</f>
        <v>0</v>
      </c>
      <c r="D395" s="17">
        <f>SNRV16!I133</f>
        <v>0</v>
      </c>
      <c r="E395" s="17">
        <f>SNRV16!J133</f>
        <v>0</v>
      </c>
      <c r="F395" s="43">
        <f>SNRV16!K133</f>
        <v>0</v>
      </c>
      <c r="G395" s="17">
        <f>SNRV16!L133</f>
        <v>0</v>
      </c>
      <c r="H395" s="28">
        <f>SNRV16!M133</f>
        <v>0</v>
      </c>
      <c r="I395" s="116"/>
      <c r="J395" s="110"/>
    </row>
    <row r="396" spans="1:10" s="15" customFormat="1" ht="15" customHeight="1" thickBot="1" x14ac:dyDescent="0.3">
      <c r="A396" s="114"/>
      <c r="B396" s="72" t="s">
        <v>13</v>
      </c>
      <c r="C396" s="73">
        <f>'OWY16'!E133</f>
        <v>0</v>
      </c>
      <c r="D396" s="73">
        <f>'OWY16'!I133</f>
        <v>0</v>
      </c>
      <c r="E396" s="73">
        <f>'OWY16'!J133</f>
        <v>0</v>
      </c>
      <c r="F396" s="74">
        <f>'OWY16'!K133</f>
        <v>0</v>
      </c>
      <c r="G396" s="73">
        <f>'OWY16'!L133</f>
        <v>0</v>
      </c>
      <c r="H396" s="73">
        <f>'OWY16'!M133</f>
        <v>0</v>
      </c>
      <c r="I396" s="117"/>
      <c r="J396" s="111"/>
    </row>
    <row r="397" spans="1:10" s="15" customFormat="1" ht="15" customHeight="1" thickTop="1" x14ac:dyDescent="0.25">
      <c r="A397" s="112">
        <v>45918</v>
      </c>
      <c r="B397" s="71" t="s">
        <v>12</v>
      </c>
      <c r="C397" s="67">
        <f>'BOI16'!E134</f>
        <v>0</v>
      </c>
      <c r="D397" s="67">
        <f>'BOI16'!I134</f>
        <v>0</v>
      </c>
      <c r="E397" s="67">
        <f>'BOI16'!J134</f>
        <v>0</v>
      </c>
      <c r="F397" s="68">
        <f>'BOI16'!K134</f>
        <v>0</v>
      </c>
      <c r="G397" s="67">
        <f>'BOI16'!L134</f>
        <v>0</v>
      </c>
      <c r="H397" s="69">
        <f>'BOI16'!M134</f>
        <v>0</v>
      </c>
      <c r="I397" s="115">
        <f t="shared" ref="I397" si="133">ROUND(0.5*H397+0.25*H398+0.25*H399,0)</f>
        <v>0</v>
      </c>
      <c r="J397" s="109"/>
    </row>
    <row r="398" spans="1:10" s="15" customFormat="1" ht="15" customHeight="1" x14ac:dyDescent="0.25">
      <c r="A398" s="113"/>
      <c r="B398" s="9" t="s">
        <v>14</v>
      </c>
      <c r="C398" s="17">
        <f>SNRV16!E134</f>
        <v>0</v>
      </c>
      <c r="D398" s="17">
        <f>SNRV16!I134</f>
        <v>0</v>
      </c>
      <c r="E398" s="17">
        <f>SNRV16!J134</f>
        <v>0</v>
      </c>
      <c r="F398" s="43">
        <f>SNRV16!K134</f>
        <v>0</v>
      </c>
      <c r="G398" s="17">
        <f>SNRV16!L134</f>
        <v>0</v>
      </c>
      <c r="H398" s="28">
        <f>SNRV16!M134</f>
        <v>0</v>
      </c>
      <c r="I398" s="116"/>
      <c r="J398" s="110"/>
    </row>
    <row r="399" spans="1:10" s="15" customFormat="1" ht="15" customHeight="1" thickBot="1" x14ac:dyDescent="0.3">
      <c r="A399" s="114"/>
      <c r="B399" s="72" t="s">
        <v>13</v>
      </c>
      <c r="C399" s="73">
        <f>'OWY16'!E134</f>
        <v>0</v>
      </c>
      <c r="D399" s="73">
        <f>'OWY16'!I134</f>
        <v>0</v>
      </c>
      <c r="E399" s="73">
        <f>'OWY16'!J134</f>
        <v>0</v>
      </c>
      <c r="F399" s="74">
        <f>'OWY16'!K134</f>
        <v>0</v>
      </c>
      <c r="G399" s="73">
        <f>'OWY16'!L134</f>
        <v>0</v>
      </c>
      <c r="H399" s="73">
        <f>'OWY16'!M134</f>
        <v>0</v>
      </c>
      <c r="I399" s="117"/>
      <c r="J399" s="111"/>
    </row>
    <row r="400" spans="1:10" s="15" customFormat="1" ht="15" customHeight="1" thickTop="1" x14ac:dyDescent="0.25">
      <c r="A400" s="112">
        <v>45919</v>
      </c>
      <c r="B400" s="66" t="s">
        <v>12</v>
      </c>
      <c r="C400" s="67">
        <f>'BOI16'!E135</f>
        <v>0</v>
      </c>
      <c r="D400" s="67">
        <f>'BOI16'!I135</f>
        <v>0</v>
      </c>
      <c r="E400" s="67">
        <f>'BOI16'!J135</f>
        <v>0</v>
      </c>
      <c r="F400" s="68">
        <f>'BOI16'!K135</f>
        <v>0</v>
      </c>
      <c r="G400" s="67">
        <f>'BOI16'!L135</f>
        <v>0</v>
      </c>
      <c r="H400" s="69">
        <f>'BOI16'!M135</f>
        <v>0</v>
      </c>
      <c r="I400" s="115">
        <f t="shared" ref="I400" si="134">ROUND(0.5*H400+0.25*H401+0.25*H402,0)</f>
        <v>0</v>
      </c>
      <c r="J400" s="109"/>
    </row>
    <row r="401" spans="1:10" s="15" customFormat="1" ht="15" customHeight="1" x14ac:dyDescent="0.25">
      <c r="A401" s="113"/>
      <c r="B401" s="9" t="s">
        <v>14</v>
      </c>
      <c r="C401" s="17">
        <f>SNRV16!E135</f>
        <v>0</v>
      </c>
      <c r="D401" s="17">
        <f>SNRV16!I135</f>
        <v>0</v>
      </c>
      <c r="E401" s="17">
        <f>SNRV16!J135</f>
        <v>0</v>
      </c>
      <c r="F401" s="43">
        <f>SNRV16!K135</f>
        <v>0</v>
      </c>
      <c r="G401" s="17">
        <f>SNRV16!L135</f>
        <v>0</v>
      </c>
      <c r="H401" s="28">
        <f>SNRV16!M135</f>
        <v>0</v>
      </c>
      <c r="I401" s="116"/>
      <c r="J401" s="110"/>
    </row>
    <row r="402" spans="1:10" s="15" customFormat="1" ht="15" customHeight="1" thickBot="1" x14ac:dyDescent="0.3">
      <c r="A402" s="114"/>
      <c r="B402" s="72" t="s">
        <v>13</v>
      </c>
      <c r="C402" s="73">
        <f>'OWY16'!E135</f>
        <v>0</v>
      </c>
      <c r="D402" s="73">
        <f>'OWY16'!I135</f>
        <v>0</v>
      </c>
      <c r="E402" s="73">
        <f>'OWY16'!J135</f>
        <v>0</v>
      </c>
      <c r="F402" s="74">
        <f>'OWY16'!K135</f>
        <v>0</v>
      </c>
      <c r="G402" s="73">
        <f>'OWY16'!L135</f>
        <v>0</v>
      </c>
      <c r="H402" s="73">
        <f>'OWY16'!M135</f>
        <v>0</v>
      </c>
      <c r="I402" s="117"/>
      <c r="J402" s="111"/>
    </row>
    <row r="403" spans="1:10" s="15" customFormat="1" ht="15" customHeight="1" thickTop="1" x14ac:dyDescent="0.25">
      <c r="A403" s="112">
        <v>45920</v>
      </c>
      <c r="B403" s="71" t="s">
        <v>12</v>
      </c>
      <c r="C403" s="67">
        <f>'BOI16'!E136</f>
        <v>0</v>
      </c>
      <c r="D403" s="67">
        <f>'BOI16'!I136</f>
        <v>0</v>
      </c>
      <c r="E403" s="67">
        <f>'BOI16'!J136</f>
        <v>0</v>
      </c>
      <c r="F403" s="68">
        <f>'BOI16'!K136</f>
        <v>0</v>
      </c>
      <c r="G403" s="67">
        <f>'BOI16'!L136</f>
        <v>0</v>
      </c>
      <c r="H403" s="69">
        <f>'BOI16'!M136</f>
        <v>0</v>
      </c>
      <c r="I403" s="115">
        <f t="shared" ref="I403" si="135">ROUND(0.5*H403+0.25*H404+0.25*H405,0)</f>
        <v>0</v>
      </c>
      <c r="J403" s="109"/>
    </row>
    <row r="404" spans="1:10" s="15" customFormat="1" ht="15" customHeight="1" x14ac:dyDescent="0.25">
      <c r="A404" s="113"/>
      <c r="B404" s="9" t="s">
        <v>14</v>
      </c>
      <c r="C404" s="17">
        <f>SNRV16!E136</f>
        <v>0</v>
      </c>
      <c r="D404" s="17">
        <f>SNRV16!I136</f>
        <v>0</v>
      </c>
      <c r="E404" s="17">
        <f>SNRV16!J136</f>
        <v>0</v>
      </c>
      <c r="F404" s="43">
        <f>SNRV16!K136</f>
        <v>0</v>
      </c>
      <c r="G404" s="17">
        <f>SNRV16!L136</f>
        <v>0</v>
      </c>
      <c r="H404" s="28">
        <f>SNRV16!M136</f>
        <v>0</v>
      </c>
      <c r="I404" s="116"/>
      <c r="J404" s="110"/>
    </row>
    <row r="405" spans="1:10" s="15" customFormat="1" ht="15" customHeight="1" thickBot="1" x14ac:dyDescent="0.3">
      <c r="A405" s="114"/>
      <c r="B405" s="75" t="s">
        <v>13</v>
      </c>
      <c r="C405" s="73">
        <f>'OWY16'!E136</f>
        <v>0</v>
      </c>
      <c r="D405" s="73">
        <f>'OWY16'!I136</f>
        <v>0</v>
      </c>
      <c r="E405" s="73">
        <f>'OWY16'!J136</f>
        <v>0</v>
      </c>
      <c r="F405" s="74">
        <f>'OWY16'!K136</f>
        <v>0</v>
      </c>
      <c r="G405" s="73">
        <f>'OWY16'!L136</f>
        <v>0</v>
      </c>
      <c r="H405" s="73">
        <f>'OWY16'!M136</f>
        <v>0</v>
      </c>
      <c r="I405" s="117"/>
      <c r="J405" s="111"/>
    </row>
    <row r="406" spans="1:10" s="15" customFormat="1" ht="15" customHeight="1" thickTop="1" x14ac:dyDescent="0.25">
      <c r="A406" s="112">
        <v>45921</v>
      </c>
      <c r="B406" s="66" t="s">
        <v>12</v>
      </c>
      <c r="C406" s="67">
        <f>'BOI16'!E137</f>
        <v>0</v>
      </c>
      <c r="D406" s="67">
        <f>'BOI16'!I137</f>
        <v>0</v>
      </c>
      <c r="E406" s="67">
        <f>'BOI16'!J137</f>
        <v>0</v>
      </c>
      <c r="F406" s="68">
        <f>'BOI16'!K137</f>
        <v>0</v>
      </c>
      <c r="G406" s="67">
        <f>'BOI16'!L137</f>
        <v>0</v>
      </c>
      <c r="H406" s="69">
        <f>'BOI16'!M137</f>
        <v>0</v>
      </c>
      <c r="I406" s="115">
        <f t="shared" ref="I406" si="136">ROUND(0.5*H406+0.25*H407+0.25*H408,0)</f>
        <v>0</v>
      </c>
      <c r="J406" s="109"/>
    </row>
    <row r="407" spans="1:10" s="15" customFormat="1" ht="15" customHeight="1" x14ac:dyDescent="0.25">
      <c r="A407" s="113"/>
      <c r="B407" s="9" t="s">
        <v>14</v>
      </c>
      <c r="C407" s="17">
        <f>SNRV16!E137</f>
        <v>0</v>
      </c>
      <c r="D407" s="17">
        <f>SNRV16!I137</f>
        <v>0</v>
      </c>
      <c r="E407" s="17">
        <f>SNRV16!J137</f>
        <v>0</v>
      </c>
      <c r="F407" s="43">
        <f>SNRV16!K137</f>
        <v>0</v>
      </c>
      <c r="G407" s="17">
        <f>SNRV16!L137</f>
        <v>0</v>
      </c>
      <c r="H407" s="28">
        <f>SNRV16!M137</f>
        <v>0</v>
      </c>
      <c r="I407" s="116"/>
      <c r="J407" s="110"/>
    </row>
    <row r="408" spans="1:10" s="15" customFormat="1" ht="15" customHeight="1" thickBot="1" x14ac:dyDescent="0.3">
      <c r="A408" s="114"/>
      <c r="B408" s="72" t="s">
        <v>13</v>
      </c>
      <c r="C408" s="73">
        <f>'OWY16'!E137</f>
        <v>0</v>
      </c>
      <c r="D408" s="73">
        <f>'OWY16'!I137</f>
        <v>0</v>
      </c>
      <c r="E408" s="73">
        <f>'OWY16'!J137</f>
        <v>0</v>
      </c>
      <c r="F408" s="74">
        <f>'OWY16'!K137</f>
        <v>0</v>
      </c>
      <c r="G408" s="73">
        <f>'OWY16'!L137</f>
        <v>0</v>
      </c>
      <c r="H408" s="73">
        <f>'OWY16'!M137</f>
        <v>0</v>
      </c>
      <c r="I408" s="117"/>
      <c r="J408" s="111"/>
    </row>
    <row r="409" spans="1:10" s="15" customFormat="1" ht="15" customHeight="1" thickTop="1" x14ac:dyDescent="0.25">
      <c r="A409" s="112">
        <v>45922</v>
      </c>
      <c r="B409" s="66" t="s">
        <v>12</v>
      </c>
      <c r="C409" s="67">
        <f>'BOI16'!E138</f>
        <v>0</v>
      </c>
      <c r="D409" s="67">
        <f>'BOI16'!I138</f>
        <v>0</v>
      </c>
      <c r="E409" s="67">
        <f>'BOI16'!J138</f>
        <v>0</v>
      </c>
      <c r="F409" s="68">
        <f>'BOI16'!K138</f>
        <v>0</v>
      </c>
      <c r="G409" s="67">
        <f>'BOI16'!L138</f>
        <v>0</v>
      </c>
      <c r="H409" s="69">
        <f>'BOI16'!M138</f>
        <v>0</v>
      </c>
      <c r="I409" s="115">
        <f t="shared" ref="I409" si="137">ROUND(0.5*H409+0.25*H410+0.25*H411,0)</f>
        <v>0</v>
      </c>
      <c r="J409" s="109"/>
    </row>
    <row r="410" spans="1:10" s="15" customFormat="1" ht="15" customHeight="1" x14ac:dyDescent="0.25">
      <c r="A410" s="113"/>
      <c r="B410" s="9" t="s">
        <v>14</v>
      </c>
      <c r="C410" s="17">
        <f>SNRV16!E138</f>
        <v>0</v>
      </c>
      <c r="D410" s="17">
        <f>SNRV16!I138</f>
        <v>0</v>
      </c>
      <c r="E410" s="17">
        <f>SNRV16!J138</f>
        <v>0</v>
      </c>
      <c r="F410" s="43">
        <f>SNRV16!K138</f>
        <v>0</v>
      </c>
      <c r="G410" s="17">
        <f>SNRV16!L138</f>
        <v>0</v>
      </c>
      <c r="H410" s="28">
        <f>SNRV16!M138</f>
        <v>0</v>
      </c>
      <c r="I410" s="116"/>
      <c r="J410" s="110"/>
    </row>
    <row r="411" spans="1:10" s="15" customFormat="1" ht="15" customHeight="1" thickBot="1" x14ac:dyDescent="0.3">
      <c r="A411" s="114"/>
      <c r="B411" s="72" t="s">
        <v>13</v>
      </c>
      <c r="C411" s="73">
        <f>'OWY16'!E138</f>
        <v>0</v>
      </c>
      <c r="D411" s="73">
        <f>'OWY16'!I138</f>
        <v>0</v>
      </c>
      <c r="E411" s="73">
        <f>'OWY16'!J138</f>
        <v>0</v>
      </c>
      <c r="F411" s="74">
        <f>'OWY16'!K138</f>
        <v>0</v>
      </c>
      <c r="G411" s="73">
        <f>'OWY16'!L138</f>
        <v>0</v>
      </c>
      <c r="H411" s="73">
        <f>'OWY16'!M138</f>
        <v>0</v>
      </c>
      <c r="I411" s="117"/>
      <c r="J411" s="111"/>
    </row>
    <row r="412" spans="1:10" s="15" customFormat="1" ht="15" customHeight="1" thickTop="1" x14ac:dyDescent="0.25">
      <c r="A412" s="112">
        <v>45923</v>
      </c>
      <c r="B412" s="70" t="s">
        <v>12</v>
      </c>
      <c r="C412" s="67">
        <f>'BOI16'!E139</f>
        <v>0</v>
      </c>
      <c r="D412" s="67">
        <f>'BOI16'!I139</f>
        <v>0</v>
      </c>
      <c r="E412" s="67">
        <f>'BOI16'!J139</f>
        <v>0</v>
      </c>
      <c r="F412" s="68">
        <f>'BOI16'!K139</f>
        <v>0</v>
      </c>
      <c r="G412" s="67">
        <f>'BOI16'!L139</f>
        <v>0</v>
      </c>
      <c r="H412" s="69">
        <f>'BOI16'!M139</f>
        <v>0</v>
      </c>
      <c r="I412" s="115">
        <f t="shared" ref="I412" si="138">ROUND(0.5*H412+0.25*H413+0.25*H414,0)</f>
        <v>0</v>
      </c>
      <c r="J412" s="109"/>
    </row>
    <row r="413" spans="1:10" s="15" customFormat="1" ht="15" customHeight="1" x14ac:dyDescent="0.25">
      <c r="A413" s="113"/>
      <c r="B413" s="9" t="s">
        <v>14</v>
      </c>
      <c r="C413" s="17">
        <f>SNRV16!E139</f>
        <v>0</v>
      </c>
      <c r="D413" s="17">
        <f>SNRV16!I139</f>
        <v>0</v>
      </c>
      <c r="E413" s="17">
        <f>SNRV16!J139</f>
        <v>0</v>
      </c>
      <c r="F413" s="43">
        <f>SNRV16!K139</f>
        <v>0</v>
      </c>
      <c r="G413" s="17">
        <f>SNRV16!L139</f>
        <v>0</v>
      </c>
      <c r="H413" s="28">
        <f>SNRV16!M139</f>
        <v>0</v>
      </c>
      <c r="I413" s="116"/>
      <c r="J413" s="110"/>
    </row>
    <row r="414" spans="1:10" s="15" customFormat="1" ht="15" customHeight="1" thickBot="1" x14ac:dyDescent="0.3">
      <c r="A414" s="114"/>
      <c r="B414" s="75" t="s">
        <v>13</v>
      </c>
      <c r="C414" s="73">
        <f>'OWY16'!E139</f>
        <v>0</v>
      </c>
      <c r="D414" s="73">
        <f>'OWY16'!I139</f>
        <v>0</v>
      </c>
      <c r="E414" s="73">
        <f>'OWY16'!J139</f>
        <v>0</v>
      </c>
      <c r="F414" s="74">
        <f>'OWY16'!K139</f>
        <v>0</v>
      </c>
      <c r="G414" s="73">
        <f>'OWY16'!L139</f>
        <v>0</v>
      </c>
      <c r="H414" s="73">
        <f>'OWY16'!M139</f>
        <v>0</v>
      </c>
      <c r="I414" s="117"/>
      <c r="J414" s="111"/>
    </row>
    <row r="415" spans="1:10" s="15" customFormat="1" ht="15" customHeight="1" thickTop="1" x14ac:dyDescent="0.25">
      <c r="A415" s="112">
        <v>45924</v>
      </c>
      <c r="B415" s="66" t="s">
        <v>12</v>
      </c>
      <c r="C415" s="67">
        <f>'BOI16'!E140</f>
        <v>0</v>
      </c>
      <c r="D415" s="67">
        <f>'BOI16'!I140</f>
        <v>0</v>
      </c>
      <c r="E415" s="67">
        <f>'BOI16'!J140</f>
        <v>0</v>
      </c>
      <c r="F415" s="68">
        <f>'BOI16'!K140</f>
        <v>0</v>
      </c>
      <c r="G415" s="67">
        <f>'BOI16'!L140</f>
        <v>0</v>
      </c>
      <c r="H415" s="69">
        <f>'BOI16'!M140</f>
        <v>0</v>
      </c>
      <c r="I415" s="115">
        <f t="shared" ref="I415" si="139">ROUND(0.5*H415+0.25*H416+0.25*H417,0)</f>
        <v>0</v>
      </c>
      <c r="J415" s="109"/>
    </row>
    <row r="416" spans="1:10" s="15" customFormat="1" ht="15" customHeight="1" x14ac:dyDescent="0.25">
      <c r="A416" s="113"/>
      <c r="B416" s="9" t="s">
        <v>14</v>
      </c>
      <c r="C416" s="17">
        <f>SNRV16!E140</f>
        <v>0</v>
      </c>
      <c r="D416" s="17">
        <f>SNRV16!I140</f>
        <v>0</v>
      </c>
      <c r="E416" s="17">
        <f>SNRV16!J140</f>
        <v>0</v>
      </c>
      <c r="F416" s="43">
        <f>SNRV16!K140</f>
        <v>0</v>
      </c>
      <c r="G416" s="17">
        <f>SNRV16!L140</f>
        <v>0</v>
      </c>
      <c r="H416" s="28">
        <f>SNRV16!M140</f>
        <v>0</v>
      </c>
      <c r="I416" s="116"/>
      <c r="J416" s="110"/>
    </row>
    <row r="417" spans="1:10" s="15" customFormat="1" ht="15" customHeight="1" thickBot="1" x14ac:dyDescent="0.3">
      <c r="A417" s="114"/>
      <c r="B417" s="72" t="s">
        <v>13</v>
      </c>
      <c r="C417" s="73">
        <f>'OWY16'!E140</f>
        <v>0</v>
      </c>
      <c r="D417" s="73">
        <f>'OWY16'!I140</f>
        <v>0</v>
      </c>
      <c r="E417" s="73">
        <f>'OWY16'!J140</f>
        <v>0</v>
      </c>
      <c r="F417" s="74">
        <f>'OWY16'!K140</f>
        <v>0</v>
      </c>
      <c r="G417" s="73">
        <f>'OWY16'!L140</f>
        <v>0</v>
      </c>
      <c r="H417" s="73">
        <f>'OWY16'!M140</f>
        <v>0</v>
      </c>
      <c r="I417" s="117"/>
      <c r="J417" s="111"/>
    </row>
    <row r="418" spans="1:10" s="15" customFormat="1" ht="15" customHeight="1" thickTop="1" x14ac:dyDescent="0.25">
      <c r="A418" s="112">
        <v>45925</v>
      </c>
      <c r="B418" s="70" t="s">
        <v>12</v>
      </c>
      <c r="C418" s="67">
        <f>'BOI16'!E141</f>
        <v>0</v>
      </c>
      <c r="D418" s="67">
        <f>'BOI16'!I141</f>
        <v>0</v>
      </c>
      <c r="E418" s="67">
        <f>'BOI16'!J141</f>
        <v>0</v>
      </c>
      <c r="F418" s="68">
        <f>'BOI16'!K141</f>
        <v>0</v>
      </c>
      <c r="G418" s="67">
        <f>'BOI16'!L141</f>
        <v>0</v>
      </c>
      <c r="H418" s="69">
        <f>'BOI16'!M141</f>
        <v>0</v>
      </c>
      <c r="I418" s="115">
        <f t="shared" ref="I418" si="140">ROUND(0.5*H418+0.25*H419+0.25*H420,0)</f>
        <v>0</v>
      </c>
      <c r="J418" s="109"/>
    </row>
    <row r="419" spans="1:10" s="15" customFormat="1" ht="15" customHeight="1" x14ac:dyDescent="0.25">
      <c r="A419" s="113"/>
      <c r="B419" s="9" t="s">
        <v>14</v>
      </c>
      <c r="C419" s="17">
        <f>SNRV16!E141</f>
        <v>0</v>
      </c>
      <c r="D419" s="17">
        <f>SNRV16!I141</f>
        <v>0</v>
      </c>
      <c r="E419" s="17">
        <f>SNRV16!J141</f>
        <v>0</v>
      </c>
      <c r="F419" s="43">
        <f>SNRV16!K141</f>
        <v>0</v>
      </c>
      <c r="G419" s="17">
        <f>SNRV16!L141</f>
        <v>0</v>
      </c>
      <c r="H419" s="28">
        <f>SNRV16!M141</f>
        <v>0</v>
      </c>
      <c r="I419" s="116"/>
      <c r="J419" s="110"/>
    </row>
    <row r="420" spans="1:10" s="15" customFormat="1" ht="15" customHeight="1" thickBot="1" x14ac:dyDescent="0.3">
      <c r="A420" s="114"/>
      <c r="B420" s="75" t="s">
        <v>13</v>
      </c>
      <c r="C420" s="73">
        <f>'OWY16'!E141</f>
        <v>0</v>
      </c>
      <c r="D420" s="73">
        <f>'OWY16'!I141</f>
        <v>0</v>
      </c>
      <c r="E420" s="73">
        <f>'OWY16'!J141</f>
        <v>0</v>
      </c>
      <c r="F420" s="74">
        <f>'OWY16'!K141</f>
        <v>0</v>
      </c>
      <c r="G420" s="73">
        <f>'OWY16'!L141</f>
        <v>0</v>
      </c>
      <c r="H420" s="73">
        <f>'OWY16'!M141</f>
        <v>0</v>
      </c>
      <c r="I420" s="117"/>
      <c r="J420" s="111"/>
    </row>
    <row r="421" spans="1:10" s="15" customFormat="1" ht="15" customHeight="1" thickTop="1" x14ac:dyDescent="0.25">
      <c r="A421" s="112">
        <v>45926</v>
      </c>
      <c r="B421" s="66" t="s">
        <v>12</v>
      </c>
      <c r="C421" s="67">
        <f>'BOI16'!E142</f>
        <v>0</v>
      </c>
      <c r="D421" s="67">
        <f>'BOI16'!I142</f>
        <v>0</v>
      </c>
      <c r="E421" s="67">
        <f>'BOI16'!J142</f>
        <v>0</v>
      </c>
      <c r="F421" s="68">
        <f>'BOI16'!K142</f>
        <v>0</v>
      </c>
      <c r="G421" s="67">
        <f>'BOI16'!L142</f>
        <v>0</v>
      </c>
      <c r="H421" s="69">
        <f>'BOI16'!M142</f>
        <v>0</v>
      </c>
      <c r="I421" s="115">
        <f t="shared" ref="I421" si="141">ROUND(0.5*H421+0.25*H422+0.25*H423,0)</f>
        <v>0</v>
      </c>
      <c r="J421" s="109"/>
    </row>
    <row r="422" spans="1:10" s="15" customFormat="1" ht="15" customHeight="1" x14ac:dyDescent="0.25">
      <c r="A422" s="113"/>
      <c r="B422" s="9" t="s">
        <v>14</v>
      </c>
      <c r="C422" s="17">
        <f>SNRV16!E142</f>
        <v>0</v>
      </c>
      <c r="D422" s="17">
        <f>SNRV16!I142</f>
        <v>0</v>
      </c>
      <c r="E422" s="17">
        <f>SNRV16!J142</f>
        <v>0</v>
      </c>
      <c r="F422" s="43">
        <f>SNRV16!K142</f>
        <v>0</v>
      </c>
      <c r="G422" s="17">
        <f>SNRV16!L142</f>
        <v>0</v>
      </c>
      <c r="H422" s="28">
        <f>SNRV16!M142</f>
        <v>0</v>
      </c>
      <c r="I422" s="116"/>
      <c r="J422" s="110"/>
    </row>
    <row r="423" spans="1:10" s="15" customFormat="1" ht="15" customHeight="1" thickBot="1" x14ac:dyDescent="0.3">
      <c r="A423" s="114"/>
      <c r="B423" s="72" t="s">
        <v>13</v>
      </c>
      <c r="C423" s="73">
        <f>'OWY16'!E142</f>
        <v>0</v>
      </c>
      <c r="D423" s="73">
        <f>'OWY16'!I142</f>
        <v>0</v>
      </c>
      <c r="E423" s="73">
        <f>'OWY16'!J142</f>
        <v>0</v>
      </c>
      <c r="F423" s="74">
        <f>'OWY16'!K142</f>
        <v>0</v>
      </c>
      <c r="G423" s="73">
        <f>'OWY16'!L142</f>
        <v>0</v>
      </c>
      <c r="H423" s="73">
        <f>'OWY16'!M142</f>
        <v>0</v>
      </c>
      <c r="I423" s="117"/>
      <c r="J423" s="111"/>
    </row>
    <row r="424" spans="1:10" s="15" customFormat="1" ht="15" customHeight="1" thickTop="1" x14ac:dyDescent="0.25">
      <c r="A424" s="112">
        <v>45927</v>
      </c>
      <c r="B424" s="66" t="s">
        <v>12</v>
      </c>
      <c r="C424" s="67">
        <f>'BOI16'!E143</f>
        <v>0</v>
      </c>
      <c r="D424" s="67">
        <f>'BOI16'!I143</f>
        <v>0</v>
      </c>
      <c r="E424" s="67">
        <f>'BOI16'!J143</f>
        <v>0</v>
      </c>
      <c r="F424" s="68">
        <f>'BOI16'!K143</f>
        <v>0</v>
      </c>
      <c r="G424" s="67">
        <f>'BOI16'!L143</f>
        <v>0</v>
      </c>
      <c r="H424" s="69">
        <f>'BOI16'!M143</f>
        <v>0</v>
      </c>
      <c r="I424" s="115">
        <f t="shared" ref="I424" si="142">ROUND(0.5*H424+0.25*H425+0.25*H426,0)</f>
        <v>0</v>
      </c>
      <c r="J424" s="109"/>
    </row>
    <row r="425" spans="1:10" s="15" customFormat="1" ht="15" customHeight="1" x14ac:dyDescent="0.25">
      <c r="A425" s="113"/>
      <c r="B425" s="9" t="s">
        <v>14</v>
      </c>
      <c r="C425" s="17">
        <f>SNRV16!E143</f>
        <v>0</v>
      </c>
      <c r="D425" s="17">
        <f>SNRV16!I143</f>
        <v>0</v>
      </c>
      <c r="E425" s="17">
        <f>SNRV16!J143</f>
        <v>0</v>
      </c>
      <c r="F425" s="43">
        <f>SNRV16!K143</f>
        <v>0</v>
      </c>
      <c r="G425" s="17">
        <f>SNRV16!L143</f>
        <v>0</v>
      </c>
      <c r="H425" s="28">
        <f>SNRV16!M143</f>
        <v>0</v>
      </c>
      <c r="I425" s="116"/>
      <c r="J425" s="110"/>
    </row>
    <row r="426" spans="1:10" s="15" customFormat="1" ht="15" customHeight="1" thickBot="1" x14ac:dyDescent="0.3">
      <c r="A426" s="114"/>
      <c r="B426" s="72" t="s">
        <v>13</v>
      </c>
      <c r="C426" s="73">
        <f>'OWY16'!E143</f>
        <v>0</v>
      </c>
      <c r="D426" s="73">
        <f>'OWY16'!I143</f>
        <v>0</v>
      </c>
      <c r="E426" s="73">
        <f>'OWY16'!J143</f>
        <v>0</v>
      </c>
      <c r="F426" s="74">
        <f>'OWY16'!K143</f>
        <v>0</v>
      </c>
      <c r="G426" s="73">
        <f>'OWY16'!L143</f>
        <v>0</v>
      </c>
      <c r="H426" s="73">
        <f>'OWY16'!M143</f>
        <v>0</v>
      </c>
      <c r="I426" s="117"/>
      <c r="J426" s="111"/>
    </row>
    <row r="427" spans="1:10" s="15" customFormat="1" ht="15" customHeight="1" thickTop="1" x14ac:dyDescent="0.25">
      <c r="A427" s="112">
        <v>45928</v>
      </c>
      <c r="B427" s="71" t="s">
        <v>12</v>
      </c>
      <c r="C427" s="67">
        <f>'BOI16'!E144</f>
        <v>0</v>
      </c>
      <c r="D427" s="67">
        <f>'BOI16'!I144</f>
        <v>0</v>
      </c>
      <c r="E427" s="67">
        <f>'BOI16'!J144</f>
        <v>0</v>
      </c>
      <c r="F427" s="68">
        <f>'BOI16'!K144</f>
        <v>0</v>
      </c>
      <c r="G427" s="67">
        <f>'BOI16'!L144</f>
        <v>0</v>
      </c>
      <c r="H427" s="69">
        <f>'BOI16'!M144</f>
        <v>0</v>
      </c>
      <c r="I427" s="115">
        <f t="shared" ref="I427" si="143">ROUND(0.5*H427+0.25*H428+0.25*H429,0)</f>
        <v>0</v>
      </c>
      <c r="J427" s="109"/>
    </row>
    <row r="428" spans="1:10" s="15" customFormat="1" ht="15" customHeight="1" x14ac:dyDescent="0.25">
      <c r="A428" s="113"/>
      <c r="B428" s="9" t="s">
        <v>14</v>
      </c>
      <c r="C428" s="17">
        <f>SNRV16!E144</f>
        <v>0</v>
      </c>
      <c r="D428" s="17">
        <f>SNRV16!I144</f>
        <v>0</v>
      </c>
      <c r="E428" s="17">
        <f>SNRV16!J144</f>
        <v>0</v>
      </c>
      <c r="F428" s="43">
        <f>SNRV16!K144</f>
        <v>0</v>
      </c>
      <c r="G428" s="17">
        <f>SNRV16!L144</f>
        <v>0</v>
      </c>
      <c r="H428" s="28">
        <f>SNRV16!M144</f>
        <v>0</v>
      </c>
      <c r="I428" s="116"/>
      <c r="J428" s="110"/>
    </row>
    <row r="429" spans="1:10" s="15" customFormat="1" ht="15" customHeight="1" thickBot="1" x14ac:dyDescent="0.3">
      <c r="A429" s="114"/>
      <c r="B429" s="72" t="s">
        <v>13</v>
      </c>
      <c r="C429" s="73">
        <f>'OWY16'!E144</f>
        <v>0</v>
      </c>
      <c r="D429" s="73">
        <f>'OWY16'!I144</f>
        <v>0</v>
      </c>
      <c r="E429" s="73">
        <f>'OWY16'!J144</f>
        <v>0</v>
      </c>
      <c r="F429" s="74">
        <f>'OWY16'!K144</f>
        <v>0</v>
      </c>
      <c r="G429" s="73">
        <f>'OWY16'!L144</f>
        <v>0</v>
      </c>
      <c r="H429" s="73">
        <f>'OWY16'!M144</f>
        <v>0</v>
      </c>
      <c r="I429" s="117"/>
      <c r="J429" s="111"/>
    </row>
    <row r="430" spans="1:10" s="15" customFormat="1" ht="15" customHeight="1" thickTop="1" x14ac:dyDescent="0.25">
      <c r="A430" s="112">
        <v>45929</v>
      </c>
      <c r="B430" s="66" t="s">
        <v>12</v>
      </c>
      <c r="C430" s="67">
        <f>'BOI16'!E145</f>
        <v>0</v>
      </c>
      <c r="D430" s="67">
        <f>'BOI16'!I145</f>
        <v>0</v>
      </c>
      <c r="E430" s="67">
        <f>'BOI16'!J145</f>
        <v>0</v>
      </c>
      <c r="F430" s="68">
        <f>'BOI16'!K145</f>
        <v>0</v>
      </c>
      <c r="G430" s="67">
        <f>'BOI16'!L145</f>
        <v>0</v>
      </c>
      <c r="H430" s="69">
        <f>'BOI16'!M145</f>
        <v>0</v>
      </c>
      <c r="I430" s="115">
        <f t="shared" ref="I430" si="144">ROUND(0.5*H430+0.25*H431+0.25*H432,0)</f>
        <v>0</v>
      </c>
      <c r="J430" s="109"/>
    </row>
    <row r="431" spans="1:10" s="15" customFormat="1" ht="15" customHeight="1" x14ac:dyDescent="0.25">
      <c r="A431" s="113"/>
      <c r="B431" s="9" t="s">
        <v>14</v>
      </c>
      <c r="C431" s="17">
        <f>SNRV16!E145</f>
        <v>0</v>
      </c>
      <c r="D431" s="17">
        <f>SNRV16!I145</f>
        <v>0</v>
      </c>
      <c r="E431" s="17">
        <f>SNRV16!J145</f>
        <v>0</v>
      </c>
      <c r="F431" s="43">
        <f>SNRV16!K145</f>
        <v>0</v>
      </c>
      <c r="G431" s="17">
        <f>SNRV16!L145</f>
        <v>0</v>
      </c>
      <c r="H431" s="28">
        <f>SNRV16!M145</f>
        <v>0</v>
      </c>
      <c r="I431" s="116"/>
      <c r="J431" s="110"/>
    </row>
    <row r="432" spans="1:10" s="15" customFormat="1" ht="15" customHeight="1" thickBot="1" x14ac:dyDescent="0.3">
      <c r="A432" s="114"/>
      <c r="B432" s="72" t="s">
        <v>13</v>
      </c>
      <c r="C432" s="73">
        <f>'OWY16'!E145</f>
        <v>0</v>
      </c>
      <c r="D432" s="73">
        <f>'OWY16'!I145</f>
        <v>0</v>
      </c>
      <c r="E432" s="73">
        <f>'OWY16'!J145</f>
        <v>0</v>
      </c>
      <c r="F432" s="74">
        <f>'OWY16'!K145</f>
        <v>0</v>
      </c>
      <c r="G432" s="73">
        <f>'OWY16'!L145</f>
        <v>0</v>
      </c>
      <c r="H432" s="73">
        <f>'OWY16'!M145</f>
        <v>0</v>
      </c>
      <c r="I432" s="117"/>
      <c r="J432" s="111"/>
    </row>
    <row r="433" spans="1:10" s="15" customFormat="1" ht="15" customHeight="1" thickTop="1" x14ac:dyDescent="0.25">
      <c r="A433" s="112">
        <v>45930</v>
      </c>
      <c r="B433" s="71" t="s">
        <v>12</v>
      </c>
      <c r="C433" s="67">
        <f>'BOI16'!E146</f>
        <v>0</v>
      </c>
      <c r="D433" s="67">
        <f>'BOI16'!I146</f>
        <v>0</v>
      </c>
      <c r="E433" s="67">
        <f>'BOI16'!J146</f>
        <v>0</v>
      </c>
      <c r="F433" s="68">
        <f>'BOI16'!K146</f>
        <v>0</v>
      </c>
      <c r="G433" s="67">
        <f>'BOI16'!L146</f>
        <v>0</v>
      </c>
      <c r="H433" s="69">
        <f>'BOI16'!M146</f>
        <v>0</v>
      </c>
      <c r="I433" s="115">
        <f t="shared" ref="I433" si="145">ROUND(0.5*H433+0.25*H434+0.25*H435,0)</f>
        <v>0</v>
      </c>
      <c r="J433" s="109"/>
    </row>
    <row r="434" spans="1:10" s="15" customFormat="1" ht="15" customHeight="1" x14ac:dyDescent="0.25">
      <c r="A434" s="113"/>
      <c r="B434" s="9" t="s">
        <v>14</v>
      </c>
      <c r="C434" s="17">
        <f>SNRV16!E146</f>
        <v>0</v>
      </c>
      <c r="D434" s="17">
        <f>SNRV16!I146</f>
        <v>0</v>
      </c>
      <c r="E434" s="17">
        <f>SNRV16!J146</f>
        <v>0</v>
      </c>
      <c r="F434" s="43">
        <f>SNRV16!K146</f>
        <v>0</v>
      </c>
      <c r="G434" s="17">
        <f>SNRV16!L146</f>
        <v>0</v>
      </c>
      <c r="H434" s="28">
        <f>SNRV16!M146</f>
        <v>0</v>
      </c>
      <c r="I434" s="116"/>
      <c r="J434" s="110"/>
    </row>
    <row r="435" spans="1:10" s="15" customFormat="1" ht="15" customHeight="1" thickBot="1" x14ac:dyDescent="0.3">
      <c r="A435" s="114"/>
      <c r="B435" s="72" t="s">
        <v>13</v>
      </c>
      <c r="C435" s="73">
        <f>'OWY16'!E146</f>
        <v>0</v>
      </c>
      <c r="D435" s="73">
        <f>'OWY16'!I146</f>
        <v>0</v>
      </c>
      <c r="E435" s="73">
        <f>'OWY16'!J146</f>
        <v>0</v>
      </c>
      <c r="F435" s="74">
        <f>'OWY16'!K146</f>
        <v>0</v>
      </c>
      <c r="G435" s="73">
        <f>'OWY16'!L146</f>
        <v>0</v>
      </c>
      <c r="H435" s="73">
        <f>'OWY16'!M146</f>
        <v>0</v>
      </c>
      <c r="I435" s="117"/>
      <c r="J435" s="111"/>
    </row>
    <row r="436" spans="1:10" s="15" customFormat="1" ht="15" customHeight="1" thickTop="1" x14ac:dyDescent="0.25">
      <c r="A436" s="112">
        <v>45931</v>
      </c>
      <c r="B436" s="70" t="s">
        <v>12</v>
      </c>
      <c r="C436" s="67">
        <f>'BOI16'!E147</f>
        <v>0</v>
      </c>
      <c r="D436" s="67">
        <f>'BOI16'!I147</f>
        <v>0</v>
      </c>
      <c r="E436" s="67">
        <f>'BOI16'!J147</f>
        <v>0</v>
      </c>
      <c r="F436" s="68">
        <f>'BOI16'!K147</f>
        <v>0</v>
      </c>
      <c r="G436" s="67">
        <f>'BOI16'!L147</f>
        <v>0</v>
      </c>
      <c r="H436" s="69">
        <f>'BOI16'!M147</f>
        <v>0</v>
      </c>
      <c r="I436" s="115">
        <f t="shared" ref="I436" si="146">ROUND(0.5*H436+0.25*H437+0.25*H438,0)</f>
        <v>0</v>
      </c>
      <c r="J436" s="109"/>
    </row>
    <row r="437" spans="1:10" s="15" customFormat="1" ht="15" customHeight="1" x14ac:dyDescent="0.25">
      <c r="A437" s="113"/>
      <c r="B437" s="9" t="s">
        <v>14</v>
      </c>
      <c r="C437" s="17">
        <f>SNRV16!E147</f>
        <v>0</v>
      </c>
      <c r="D437" s="17">
        <f>SNRV16!I147</f>
        <v>0</v>
      </c>
      <c r="E437" s="17">
        <f>SNRV16!J147</f>
        <v>0</v>
      </c>
      <c r="F437" s="43">
        <f>SNRV16!K147</f>
        <v>0</v>
      </c>
      <c r="G437" s="17">
        <f>SNRV16!L147</f>
        <v>0</v>
      </c>
      <c r="H437" s="28">
        <f>SNRV16!M147</f>
        <v>0</v>
      </c>
      <c r="I437" s="116"/>
      <c r="J437" s="110"/>
    </row>
    <row r="438" spans="1:10" s="15" customFormat="1" ht="15" customHeight="1" thickBot="1" x14ac:dyDescent="0.3">
      <c r="A438" s="114"/>
      <c r="B438" s="72" t="s">
        <v>13</v>
      </c>
      <c r="C438" s="73">
        <f>'OWY16'!E147</f>
        <v>0</v>
      </c>
      <c r="D438" s="73">
        <f>'OWY16'!I147</f>
        <v>0</v>
      </c>
      <c r="E438" s="73">
        <f>'OWY16'!J147</f>
        <v>0</v>
      </c>
      <c r="F438" s="74">
        <f>'OWY16'!K147</f>
        <v>0</v>
      </c>
      <c r="G438" s="73">
        <f>'OWY16'!L147</f>
        <v>0</v>
      </c>
      <c r="H438" s="73">
        <f>'OWY16'!M147</f>
        <v>0</v>
      </c>
      <c r="I438" s="117"/>
      <c r="J438" s="111"/>
    </row>
    <row r="439" spans="1:10" s="15" customFormat="1" ht="15" customHeight="1" thickTop="1" x14ac:dyDescent="0.25">
      <c r="A439" s="112">
        <v>45932</v>
      </c>
      <c r="B439" s="66" t="s">
        <v>12</v>
      </c>
      <c r="C439" s="67">
        <f>'BOI16'!E148</f>
        <v>0</v>
      </c>
      <c r="D439" s="67">
        <f>'BOI16'!I148</f>
        <v>0</v>
      </c>
      <c r="E439" s="67">
        <f>'BOI16'!J148</f>
        <v>0</v>
      </c>
      <c r="F439" s="68">
        <f>'BOI16'!K148</f>
        <v>0</v>
      </c>
      <c r="G439" s="67">
        <f>'BOI16'!L148</f>
        <v>0</v>
      </c>
      <c r="H439" s="69">
        <f>'BOI16'!M148</f>
        <v>0</v>
      </c>
      <c r="I439" s="115">
        <f t="shared" ref="I439" si="147">ROUND(0.5*H439+0.25*H440+0.25*H441,0)</f>
        <v>0</v>
      </c>
      <c r="J439" s="109"/>
    </row>
    <row r="440" spans="1:10" s="15" customFormat="1" ht="15" customHeight="1" x14ac:dyDescent="0.25">
      <c r="A440" s="113"/>
      <c r="B440" s="9" t="s">
        <v>14</v>
      </c>
      <c r="C440" s="17">
        <f>SNRV16!E148</f>
        <v>0</v>
      </c>
      <c r="D440" s="17">
        <f>SNRV16!I148</f>
        <v>0</v>
      </c>
      <c r="E440" s="17">
        <f>SNRV16!J148</f>
        <v>0</v>
      </c>
      <c r="F440" s="43">
        <f>SNRV16!K148</f>
        <v>0</v>
      </c>
      <c r="G440" s="17">
        <f>SNRV16!L148</f>
        <v>0</v>
      </c>
      <c r="H440" s="28">
        <f>SNRV16!M148</f>
        <v>0</v>
      </c>
      <c r="I440" s="116"/>
      <c r="J440" s="110"/>
    </row>
    <row r="441" spans="1:10" s="15" customFormat="1" ht="15" customHeight="1" thickBot="1" x14ac:dyDescent="0.3">
      <c r="A441" s="114"/>
      <c r="B441" s="72" t="s">
        <v>13</v>
      </c>
      <c r="C441" s="73">
        <f>'OWY16'!E148</f>
        <v>0</v>
      </c>
      <c r="D441" s="73">
        <f>'OWY16'!I148</f>
        <v>0</v>
      </c>
      <c r="E441" s="73">
        <f>'OWY16'!J148</f>
        <v>0</v>
      </c>
      <c r="F441" s="74">
        <f>'OWY16'!K148</f>
        <v>0</v>
      </c>
      <c r="G441" s="73">
        <f>'OWY16'!L148</f>
        <v>0</v>
      </c>
      <c r="H441" s="73">
        <f>'OWY16'!M148</f>
        <v>0</v>
      </c>
      <c r="I441" s="117"/>
      <c r="J441" s="111"/>
    </row>
    <row r="442" spans="1:10" s="15" customFormat="1" ht="15" customHeight="1" thickTop="1" x14ac:dyDescent="0.25">
      <c r="A442" s="112">
        <v>45933</v>
      </c>
      <c r="B442" s="71" t="s">
        <v>12</v>
      </c>
      <c r="C442" s="67">
        <f>'BOI16'!E149</f>
        <v>0</v>
      </c>
      <c r="D442" s="67">
        <f>'BOI16'!I149</f>
        <v>0</v>
      </c>
      <c r="E442" s="67">
        <f>'BOI16'!J149</f>
        <v>0</v>
      </c>
      <c r="F442" s="68">
        <f>'BOI16'!K149</f>
        <v>0</v>
      </c>
      <c r="G442" s="67">
        <f>'BOI16'!L149</f>
        <v>0</v>
      </c>
      <c r="H442" s="69">
        <f>'BOI16'!M149</f>
        <v>0</v>
      </c>
      <c r="I442" s="115">
        <f t="shared" ref="I442" si="148">ROUND(0.5*H442+0.25*H443+0.25*H444,0)</f>
        <v>0</v>
      </c>
      <c r="J442" s="109"/>
    </row>
    <row r="443" spans="1:10" s="15" customFormat="1" ht="15" customHeight="1" x14ac:dyDescent="0.25">
      <c r="A443" s="113"/>
      <c r="B443" s="9" t="s">
        <v>14</v>
      </c>
      <c r="C443" s="17">
        <f>SNRV16!E149</f>
        <v>0</v>
      </c>
      <c r="D443" s="17">
        <f>SNRV16!I149</f>
        <v>0</v>
      </c>
      <c r="E443" s="17">
        <f>SNRV16!J149</f>
        <v>0</v>
      </c>
      <c r="F443" s="43">
        <f>SNRV16!K149</f>
        <v>0</v>
      </c>
      <c r="G443" s="17">
        <f>SNRV16!L149</f>
        <v>0</v>
      </c>
      <c r="H443" s="28">
        <f>SNRV16!M149</f>
        <v>0</v>
      </c>
      <c r="I443" s="116"/>
      <c r="J443" s="110"/>
    </row>
    <row r="444" spans="1:10" s="15" customFormat="1" ht="15" customHeight="1" thickBot="1" x14ac:dyDescent="0.3">
      <c r="A444" s="114"/>
      <c r="B444" s="72" t="s">
        <v>13</v>
      </c>
      <c r="C444" s="73">
        <f>'OWY16'!E149</f>
        <v>0</v>
      </c>
      <c r="D444" s="73">
        <f>'OWY16'!I149</f>
        <v>0</v>
      </c>
      <c r="E444" s="73">
        <f>'OWY16'!J149</f>
        <v>0</v>
      </c>
      <c r="F444" s="74">
        <f>'OWY16'!K149</f>
        <v>0</v>
      </c>
      <c r="G444" s="73">
        <f>'OWY16'!L149</f>
        <v>0</v>
      </c>
      <c r="H444" s="73">
        <f>'OWY16'!M149</f>
        <v>0</v>
      </c>
      <c r="I444" s="117"/>
      <c r="J444" s="111"/>
    </row>
    <row r="445" spans="1:10" s="15" customFormat="1" ht="15" customHeight="1" thickTop="1" x14ac:dyDescent="0.25">
      <c r="A445" s="112">
        <v>45934</v>
      </c>
      <c r="B445" s="66" t="s">
        <v>12</v>
      </c>
      <c r="C445" s="67">
        <f>'BOI16'!E150</f>
        <v>0</v>
      </c>
      <c r="D445" s="67">
        <f>'BOI16'!I150</f>
        <v>0</v>
      </c>
      <c r="E445" s="67">
        <f>'BOI16'!J150</f>
        <v>0</v>
      </c>
      <c r="F445" s="68">
        <f>'BOI16'!K150</f>
        <v>0</v>
      </c>
      <c r="G445" s="67">
        <f>'BOI16'!L150</f>
        <v>0</v>
      </c>
      <c r="H445" s="69">
        <f>'BOI16'!M150</f>
        <v>0</v>
      </c>
      <c r="I445" s="115">
        <f t="shared" ref="I445" si="149">ROUND(0.5*H445+0.25*H446+0.25*H447,0)</f>
        <v>0</v>
      </c>
      <c r="J445" s="109"/>
    </row>
    <row r="446" spans="1:10" s="15" customFormat="1" ht="15" customHeight="1" x14ac:dyDescent="0.25">
      <c r="A446" s="113"/>
      <c r="B446" s="9" t="s">
        <v>14</v>
      </c>
      <c r="C446" s="17">
        <f>SNRV16!E150</f>
        <v>0</v>
      </c>
      <c r="D446" s="17">
        <f>SNRV16!I150</f>
        <v>0</v>
      </c>
      <c r="E446" s="17">
        <f>SNRV16!J150</f>
        <v>0</v>
      </c>
      <c r="F446" s="43">
        <f>SNRV16!K150</f>
        <v>0</v>
      </c>
      <c r="G446" s="17">
        <f>SNRV16!L150</f>
        <v>0</v>
      </c>
      <c r="H446" s="28">
        <f>SNRV16!M150</f>
        <v>0</v>
      </c>
      <c r="I446" s="116"/>
      <c r="J446" s="110"/>
    </row>
    <row r="447" spans="1:10" s="15" customFormat="1" ht="15" customHeight="1" thickBot="1" x14ac:dyDescent="0.3">
      <c r="A447" s="114"/>
      <c r="B447" s="72" t="s">
        <v>13</v>
      </c>
      <c r="C447" s="73">
        <f>'OWY16'!E150</f>
        <v>0</v>
      </c>
      <c r="D447" s="73">
        <f>'OWY16'!I150</f>
        <v>0</v>
      </c>
      <c r="E447" s="73">
        <f>'OWY16'!J150</f>
        <v>0</v>
      </c>
      <c r="F447" s="74">
        <f>'OWY16'!K150</f>
        <v>0</v>
      </c>
      <c r="G447" s="73">
        <f>'OWY16'!L150</f>
        <v>0</v>
      </c>
      <c r="H447" s="73">
        <f>'OWY16'!M150</f>
        <v>0</v>
      </c>
      <c r="I447" s="117"/>
      <c r="J447" s="111"/>
    </row>
    <row r="448" spans="1:10" s="15" customFormat="1" ht="15" customHeight="1" thickTop="1" x14ac:dyDescent="0.25">
      <c r="A448" s="112">
        <v>45935</v>
      </c>
      <c r="B448" s="71" t="s">
        <v>12</v>
      </c>
      <c r="C448" s="67">
        <f>'BOI16'!E151</f>
        <v>0</v>
      </c>
      <c r="D448" s="67">
        <f>'BOI16'!I151</f>
        <v>0</v>
      </c>
      <c r="E448" s="67">
        <f>'BOI16'!J151</f>
        <v>0</v>
      </c>
      <c r="F448" s="68">
        <f>'BOI16'!K151</f>
        <v>0</v>
      </c>
      <c r="G448" s="67">
        <f>'BOI16'!L151</f>
        <v>0</v>
      </c>
      <c r="H448" s="69">
        <f>'BOI16'!M151</f>
        <v>0</v>
      </c>
      <c r="I448" s="115">
        <f t="shared" ref="I448" si="150">ROUND(0.5*H448+0.25*H449+0.25*H450,0)</f>
        <v>0</v>
      </c>
      <c r="J448" s="109"/>
    </row>
    <row r="449" spans="1:10" s="15" customFormat="1" ht="15" customHeight="1" x14ac:dyDescent="0.25">
      <c r="A449" s="113"/>
      <c r="B449" s="9" t="s">
        <v>14</v>
      </c>
      <c r="C449" s="17">
        <f>SNRV16!E151</f>
        <v>0</v>
      </c>
      <c r="D449" s="17">
        <f>SNRV16!I151</f>
        <v>0</v>
      </c>
      <c r="E449" s="17">
        <f>SNRV16!J151</f>
        <v>0</v>
      </c>
      <c r="F449" s="43">
        <f>SNRV16!K151</f>
        <v>0</v>
      </c>
      <c r="G449" s="17">
        <f>SNRV16!L151</f>
        <v>0</v>
      </c>
      <c r="H449" s="28">
        <f>SNRV16!M151</f>
        <v>0</v>
      </c>
      <c r="I449" s="116"/>
      <c r="J449" s="110"/>
    </row>
    <row r="450" spans="1:10" s="15" customFormat="1" ht="15" customHeight="1" thickBot="1" x14ac:dyDescent="0.3">
      <c r="A450" s="114"/>
      <c r="B450" s="75" t="s">
        <v>13</v>
      </c>
      <c r="C450" s="73">
        <f>'OWY16'!E151</f>
        <v>0</v>
      </c>
      <c r="D450" s="73">
        <f>'OWY16'!I151</f>
        <v>0</v>
      </c>
      <c r="E450" s="73">
        <f>'OWY16'!J151</f>
        <v>0</v>
      </c>
      <c r="F450" s="74">
        <f>'OWY16'!K151</f>
        <v>0</v>
      </c>
      <c r="G450" s="73">
        <f>'OWY16'!L151</f>
        <v>0</v>
      </c>
      <c r="H450" s="73">
        <f>'OWY16'!M151</f>
        <v>0</v>
      </c>
      <c r="I450" s="117"/>
      <c r="J450" s="111"/>
    </row>
    <row r="451" spans="1:10" s="15" customFormat="1" ht="15" customHeight="1" thickTop="1" x14ac:dyDescent="0.25">
      <c r="A451" s="112">
        <v>45936</v>
      </c>
      <c r="B451" s="66" t="s">
        <v>12</v>
      </c>
      <c r="C451" s="67">
        <f>'BOI16'!E152</f>
        <v>0</v>
      </c>
      <c r="D451" s="67">
        <f>'BOI16'!I152</f>
        <v>0</v>
      </c>
      <c r="E451" s="67">
        <f>'BOI16'!J152</f>
        <v>0</v>
      </c>
      <c r="F451" s="68">
        <f>'BOI16'!K152</f>
        <v>0</v>
      </c>
      <c r="G451" s="67">
        <f>'BOI16'!L152</f>
        <v>0</v>
      </c>
      <c r="H451" s="69">
        <f>'BOI16'!M152</f>
        <v>0</v>
      </c>
      <c r="I451" s="115">
        <f t="shared" ref="I451" si="151">ROUND(0.5*H451+0.25*H452+0.25*H453,0)</f>
        <v>0</v>
      </c>
      <c r="J451" s="109"/>
    </row>
    <row r="452" spans="1:10" s="15" customFormat="1" ht="15" customHeight="1" x14ac:dyDescent="0.25">
      <c r="A452" s="113"/>
      <c r="B452" s="9" t="s">
        <v>14</v>
      </c>
      <c r="C452" s="17">
        <f>SNRV16!E152</f>
        <v>0</v>
      </c>
      <c r="D452" s="17">
        <f>SNRV16!I152</f>
        <v>0</v>
      </c>
      <c r="E452" s="17">
        <f>SNRV16!J152</f>
        <v>0</v>
      </c>
      <c r="F452" s="43">
        <f>SNRV16!K152</f>
        <v>0</v>
      </c>
      <c r="G452" s="17">
        <f>SNRV16!L152</f>
        <v>0</v>
      </c>
      <c r="H452" s="28">
        <f>SNRV16!M152</f>
        <v>0</v>
      </c>
      <c r="I452" s="116"/>
      <c r="J452" s="110"/>
    </row>
    <row r="453" spans="1:10" s="15" customFormat="1" ht="15" customHeight="1" thickBot="1" x14ac:dyDescent="0.3">
      <c r="A453" s="114"/>
      <c r="B453" s="72" t="s">
        <v>13</v>
      </c>
      <c r="C453" s="73">
        <f>'OWY16'!E152</f>
        <v>0</v>
      </c>
      <c r="D453" s="73">
        <f>'OWY16'!I152</f>
        <v>0</v>
      </c>
      <c r="E453" s="73">
        <f>'OWY16'!J152</f>
        <v>0</v>
      </c>
      <c r="F453" s="74">
        <f>'OWY16'!K152</f>
        <v>0</v>
      </c>
      <c r="G453" s="73">
        <f>'OWY16'!L152</f>
        <v>0</v>
      </c>
      <c r="H453" s="73">
        <f>'OWY16'!M152</f>
        <v>0</v>
      </c>
      <c r="I453" s="117"/>
      <c r="J453" s="111"/>
    </row>
    <row r="454" spans="1:10" s="15" customFormat="1" ht="15" customHeight="1" thickTop="1" x14ac:dyDescent="0.25">
      <c r="A454" s="112">
        <v>45937</v>
      </c>
      <c r="B454" s="66" t="s">
        <v>12</v>
      </c>
      <c r="C454" s="67">
        <f>'BOI16'!E153</f>
        <v>0</v>
      </c>
      <c r="D454" s="67">
        <f>'BOI16'!I153</f>
        <v>0</v>
      </c>
      <c r="E454" s="67">
        <f>'BOI16'!J153</f>
        <v>0</v>
      </c>
      <c r="F454" s="68">
        <f>'BOI16'!K153</f>
        <v>0</v>
      </c>
      <c r="G454" s="67">
        <f>'BOI16'!L153</f>
        <v>0</v>
      </c>
      <c r="H454" s="69">
        <f>'BOI16'!M153</f>
        <v>0</v>
      </c>
      <c r="I454" s="115">
        <f t="shared" ref="I454" si="152">ROUND(0.5*H454+0.25*H455+0.25*H456,0)</f>
        <v>0</v>
      </c>
      <c r="J454" s="109"/>
    </row>
    <row r="455" spans="1:10" s="15" customFormat="1" ht="15" customHeight="1" x14ac:dyDescent="0.25">
      <c r="A455" s="113"/>
      <c r="B455" s="9" t="s">
        <v>14</v>
      </c>
      <c r="C455" s="17">
        <f>SNRV16!E153</f>
        <v>0</v>
      </c>
      <c r="D455" s="17">
        <f>SNRV16!I153</f>
        <v>0</v>
      </c>
      <c r="E455" s="17">
        <f>SNRV16!J153</f>
        <v>0</v>
      </c>
      <c r="F455" s="43">
        <f>SNRV16!K153</f>
        <v>0</v>
      </c>
      <c r="G455" s="17">
        <f>SNRV16!L153</f>
        <v>0</v>
      </c>
      <c r="H455" s="28">
        <f>SNRV16!M153</f>
        <v>0</v>
      </c>
      <c r="I455" s="116"/>
      <c r="J455" s="110"/>
    </row>
    <row r="456" spans="1:10" s="15" customFormat="1" ht="15" customHeight="1" thickBot="1" x14ac:dyDescent="0.3">
      <c r="A456" s="114"/>
      <c r="B456" s="72" t="s">
        <v>13</v>
      </c>
      <c r="C456" s="73">
        <f>'OWY16'!E153</f>
        <v>0</v>
      </c>
      <c r="D456" s="73">
        <f>'OWY16'!I153</f>
        <v>0</v>
      </c>
      <c r="E456" s="73">
        <f>'OWY16'!J153</f>
        <v>0</v>
      </c>
      <c r="F456" s="74">
        <f>'OWY16'!K153</f>
        <v>0</v>
      </c>
      <c r="G456" s="73">
        <f>'OWY16'!L153</f>
        <v>0</v>
      </c>
      <c r="H456" s="73">
        <f>'OWY16'!M153</f>
        <v>0</v>
      </c>
      <c r="I456" s="117"/>
      <c r="J456" s="111"/>
    </row>
    <row r="457" spans="1:10" s="15" customFormat="1" ht="15" customHeight="1" thickTop="1" x14ac:dyDescent="0.25">
      <c r="A457" s="112">
        <v>45938</v>
      </c>
      <c r="B457" s="70" t="s">
        <v>12</v>
      </c>
      <c r="C457" s="67">
        <f>'BOI16'!E154</f>
        <v>0</v>
      </c>
      <c r="D457" s="67">
        <f>'BOI16'!I154</f>
        <v>0</v>
      </c>
      <c r="E457" s="67">
        <f>'BOI16'!J154</f>
        <v>0</v>
      </c>
      <c r="F457" s="68">
        <f>'BOI16'!K154</f>
        <v>0</v>
      </c>
      <c r="G457" s="67">
        <f>'BOI16'!L154</f>
        <v>0</v>
      </c>
      <c r="H457" s="69">
        <f>'BOI16'!M154</f>
        <v>0</v>
      </c>
      <c r="I457" s="115">
        <f t="shared" ref="I457" si="153">ROUND(0.5*H457+0.25*H458+0.25*H459,0)</f>
        <v>0</v>
      </c>
      <c r="J457" s="109"/>
    </row>
    <row r="458" spans="1:10" s="15" customFormat="1" ht="15" customHeight="1" x14ac:dyDescent="0.25">
      <c r="A458" s="113"/>
      <c r="B458" s="9" t="s">
        <v>14</v>
      </c>
      <c r="C458" s="17">
        <f>SNRV16!E154</f>
        <v>0</v>
      </c>
      <c r="D458" s="17">
        <f>SNRV16!I154</f>
        <v>0</v>
      </c>
      <c r="E458" s="17">
        <f>SNRV16!J154</f>
        <v>0</v>
      </c>
      <c r="F458" s="43">
        <f>SNRV16!K154</f>
        <v>0</v>
      </c>
      <c r="G458" s="17">
        <f>SNRV16!L154</f>
        <v>0</v>
      </c>
      <c r="H458" s="28">
        <f>SNRV16!M154</f>
        <v>0</v>
      </c>
      <c r="I458" s="116"/>
      <c r="J458" s="110"/>
    </row>
    <row r="459" spans="1:10" s="15" customFormat="1" ht="15" customHeight="1" thickBot="1" x14ac:dyDescent="0.3">
      <c r="A459" s="114"/>
      <c r="B459" s="75" t="s">
        <v>13</v>
      </c>
      <c r="C459" s="73">
        <f>'OWY16'!E154</f>
        <v>0</v>
      </c>
      <c r="D459" s="73">
        <f>'OWY16'!I154</f>
        <v>0</v>
      </c>
      <c r="E459" s="73">
        <f>'OWY16'!J154</f>
        <v>0</v>
      </c>
      <c r="F459" s="74">
        <f>'OWY16'!K154</f>
        <v>0</v>
      </c>
      <c r="G459" s="73">
        <f>'OWY16'!L154</f>
        <v>0</v>
      </c>
      <c r="H459" s="73">
        <f>'OWY16'!M154</f>
        <v>0</v>
      </c>
      <c r="I459" s="117"/>
      <c r="J459" s="111"/>
    </row>
    <row r="460" spans="1:10" s="15" customFormat="1" ht="15" customHeight="1" thickTop="1" x14ac:dyDescent="0.25">
      <c r="A460" s="112">
        <v>45939</v>
      </c>
      <c r="B460" s="66" t="s">
        <v>12</v>
      </c>
      <c r="C460" s="67">
        <f>'BOI16'!E155</f>
        <v>0</v>
      </c>
      <c r="D460" s="67">
        <f>'BOI16'!I155</f>
        <v>0</v>
      </c>
      <c r="E460" s="67">
        <f>'BOI16'!J155</f>
        <v>0</v>
      </c>
      <c r="F460" s="68">
        <f>'BOI16'!K155</f>
        <v>0</v>
      </c>
      <c r="G460" s="67">
        <f>'BOI16'!L155</f>
        <v>0</v>
      </c>
      <c r="H460" s="69">
        <f>'BOI16'!M155</f>
        <v>0</v>
      </c>
      <c r="I460" s="115">
        <f t="shared" ref="I460" si="154">ROUND(0.5*H460+0.25*H461+0.25*H462,0)</f>
        <v>0</v>
      </c>
      <c r="J460" s="109"/>
    </row>
    <row r="461" spans="1:10" s="15" customFormat="1" ht="15" customHeight="1" x14ac:dyDescent="0.25">
      <c r="A461" s="113"/>
      <c r="B461" s="9" t="s">
        <v>14</v>
      </c>
      <c r="C461" s="17">
        <f>SNRV16!E155</f>
        <v>0</v>
      </c>
      <c r="D461" s="17">
        <f>SNRV16!I155</f>
        <v>0</v>
      </c>
      <c r="E461" s="17">
        <f>SNRV16!J155</f>
        <v>0</v>
      </c>
      <c r="F461" s="43">
        <f>SNRV16!K155</f>
        <v>0</v>
      </c>
      <c r="G461" s="17">
        <f>SNRV16!L155</f>
        <v>0</v>
      </c>
      <c r="H461" s="28">
        <f>SNRV16!M155</f>
        <v>0</v>
      </c>
      <c r="I461" s="116"/>
      <c r="J461" s="110"/>
    </row>
    <row r="462" spans="1:10" s="15" customFormat="1" ht="15" customHeight="1" thickBot="1" x14ac:dyDescent="0.3">
      <c r="A462" s="114"/>
      <c r="B462" s="72" t="s">
        <v>13</v>
      </c>
      <c r="C462" s="73">
        <f>'OWY16'!E155</f>
        <v>0</v>
      </c>
      <c r="D462" s="73">
        <f>'OWY16'!I155</f>
        <v>0</v>
      </c>
      <c r="E462" s="73">
        <f>'OWY16'!J155</f>
        <v>0</v>
      </c>
      <c r="F462" s="74">
        <f>'OWY16'!K155</f>
        <v>0</v>
      </c>
      <c r="G462" s="73">
        <f>'OWY16'!L155</f>
        <v>0</v>
      </c>
      <c r="H462" s="73">
        <f>'OWY16'!M155</f>
        <v>0</v>
      </c>
      <c r="I462" s="117"/>
      <c r="J462" s="111"/>
    </row>
    <row r="463" spans="1:10" s="15" customFormat="1" ht="15" customHeight="1" thickTop="1" x14ac:dyDescent="0.25">
      <c r="A463" s="112">
        <v>45940</v>
      </c>
      <c r="B463" s="70" t="s">
        <v>12</v>
      </c>
      <c r="C463" s="67">
        <f>'BOI16'!E156</f>
        <v>0</v>
      </c>
      <c r="D463" s="67">
        <f>'BOI16'!I156</f>
        <v>0</v>
      </c>
      <c r="E463" s="67">
        <f>'BOI16'!J156</f>
        <v>0</v>
      </c>
      <c r="F463" s="68">
        <f>'BOI16'!K156</f>
        <v>0</v>
      </c>
      <c r="G463" s="67">
        <f>'BOI16'!L156</f>
        <v>0</v>
      </c>
      <c r="H463" s="69">
        <f>'BOI16'!M156</f>
        <v>0</v>
      </c>
      <c r="I463" s="115">
        <f t="shared" ref="I463" si="155">ROUND(0.5*H463+0.25*H464+0.25*H465,0)</f>
        <v>0</v>
      </c>
      <c r="J463" s="109"/>
    </row>
    <row r="464" spans="1:10" s="15" customFormat="1" ht="15" customHeight="1" x14ac:dyDescent="0.25">
      <c r="A464" s="113"/>
      <c r="B464" s="9" t="s">
        <v>14</v>
      </c>
      <c r="C464" s="17">
        <f>SNRV16!E156</f>
        <v>0</v>
      </c>
      <c r="D464" s="17">
        <f>SNRV16!I156</f>
        <v>0</v>
      </c>
      <c r="E464" s="17">
        <f>SNRV16!J156</f>
        <v>0</v>
      </c>
      <c r="F464" s="43">
        <f>SNRV16!K156</f>
        <v>0</v>
      </c>
      <c r="G464" s="17">
        <f>SNRV16!L156</f>
        <v>0</v>
      </c>
      <c r="H464" s="28">
        <f>SNRV16!M156</f>
        <v>0</v>
      </c>
      <c r="I464" s="116"/>
      <c r="J464" s="110"/>
    </row>
    <row r="465" spans="1:10" s="15" customFormat="1" ht="15" customHeight="1" thickBot="1" x14ac:dyDescent="0.3">
      <c r="A465" s="114"/>
      <c r="B465" s="75" t="s">
        <v>13</v>
      </c>
      <c r="C465" s="73">
        <f>'OWY16'!E156</f>
        <v>0</v>
      </c>
      <c r="D465" s="73">
        <f>'OWY16'!I156</f>
        <v>0</v>
      </c>
      <c r="E465" s="73">
        <f>'OWY16'!J156</f>
        <v>0</v>
      </c>
      <c r="F465" s="74">
        <f>'OWY16'!K156</f>
        <v>0</v>
      </c>
      <c r="G465" s="73">
        <f>'OWY16'!L156</f>
        <v>0</v>
      </c>
      <c r="H465" s="73">
        <f>'OWY16'!M156</f>
        <v>0</v>
      </c>
      <c r="I465" s="117"/>
      <c r="J465" s="111"/>
    </row>
    <row r="466" spans="1:10" s="15" customFormat="1" ht="15" customHeight="1" thickTop="1" x14ac:dyDescent="0.25">
      <c r="A466" s="112">
        <v>45941</v>
      </c>
      <c r="B466" s="66" t="s">
        <v>12</v>
      </c>
      <c r="C466" s="67">
        <f>'BOI16'!E157</f>
        <v>0</v>
      </c>
      <c r="D466" s="67">
        <f>'BOI16'!I157</f>
        <v>0</v>
      </c>
      <c r="E466" s="67">
        <f>'BOI16'!J157</f>
        <v>0</v>
      </c>
      <c r="F466" s="68">
        <f>'BOI16'!K157</f>
        <v>0</v>
      </c>
      <c r="G466" s="67">
        <f>'BOI16'!L157</f>
        <v>0</v>
      </c>
      <c r="H466" s="69">
        <f>'BOI16'!M157</f>
        <v>0</v>
      </c>
      <c r="I466" s="115">
        <f t="shared" ref="I466" si="156">ROUND(0.5*H466+0.25*H467+0.25*H468,0)</f>
        <v>0</v>
      </c>
      <c r="J466" s="109"/>
    </row>
    <row r="467" spans="1:10" s="15" customFormat="1" ht="15" customHeight="1" x14ac:dyDescent="0.25">
      <c r="A467" s="113"/>
      <c r="B467" s="9" t="s">
        <v>14</v>
      </c>
      <c r="C467" s="17">
        <f>SNRV16!E157</f>
        <v>0</v>
      </c>
      <c r="D467" s="17">
        <f>SNRV16!I157</f>
        <v>0</v>
      </c>
      <c r="E467" s="17">
        <f>SNRV16!J157</f>
        <v>0</v>
      </c>
      <c r="F467" s="43">
        <f>SNRV16!K157</f>
        <v>0</v>
      </c>
      <c r="G467" s="17">
        <f>SNRV16!L157</f>
        <v>0</v>
      </c>
      <c r="H467" s="28">
        <f>SNRV16!M157</f>
        <v>0</v>
      </c>
      <c r="I467" s="116"/>
      <c r="J467" s="110"/>
    </row>
    <row r="468" spans="1:10" thickBot="1" x14ac:dyDescent="0.3">
      <c r="A468" s="114"/>
      <c r="B468" s="72" t="s">
        <v>13</v>
      </c>
      <c r="C468" s="73">
        <f>'OWY16'!E157</f>
        <v>0</v>
      </c>
      <c r="D468" s="73">
        <f>'OWY16'!I157</f>
        <v>0</v>
      </c>
      <c r="E468" s="73">
        <f>'OWY16'!J157</f>
        <v>0</v>
      </c>
      <c r="F468" s="74">
        <f>'OWY16'!K157</f>
        <v>0</v>
      </c>
      <c r="G468" s="73">
        <f>'OWY16'!L157</f>
        <v>0</v>
      </c>
      <c r="H468" s="73">
        <f>'OWY16'!M157</f>
        <v>0</v>
      </c>
      <c r="I468" s="117"/>
      <c r="J468" s="111"/>
    </row>
    <row r="469" spans="1:10" thickTop="1" x14ac:dyDescent="0.25">
      <c r="A469" s="112">
        <v>45942</v>
      </c>
      <c r="B469" s="66" t="s">
        <v>12</v>
      </c>
      <c r="C469" s="67">
        <f>'BOI16'!E158</f>
        <v>0</v>
      </c>
      <c r="D469" s="67">
        <f>'BOI16'!I158</f>
        <v>0</v>
      </c>
      <c r="E469" s="67">
        <f>'BOI16'!J158</f>
        <v>0</v>
      </c>
      <c r="F469" s="68">
        <f>'BOI16'!K158</f>
        <v>0</v>
      </c>
      <c r="G469" s="67">
        <f>'BOI16'!L158</f>
        <v>0</v>
      </c>
      <c r="H469" s="69">
        <f>'BOI16'!M158</f>
        <v>0</v>
      </c>
      <c r="I469" s="115">
        <f t="shared" ref="I469" si="157">ROUND(0.5*H469+0.25*H470+0.25*H471,0)</f>
        <v>0</v>
      </c>
      <c r="J469" s="109"/>
    </row>
    <row r="470" spans="1:10" ht="14.25" x14ac:dyDescent="0.25">
      <c r="A470" s="113"/>
      <c r="B470" s="9" t="s">
        <v>14</v>
      </c>
      <c r="C470" s="17">
        <f>SNRV16!E158</f>
        <v>0</v>
      </c>
      <c r="D470" s="17">
        <f>SNRV16!I158</f>
        <v>0</v>
      </c>
      <c r="E470" s="17">
        <f>SNRV16!J158</f>
        <v>0</v>
      </c>
      <c r="F470" s="43">
        <f>SNRV16!K158</f>
        <v>0</v>
      </c>
      <c r="G470" s="17">
        <f>SNRV16!L158</f>
        <v>0</v>
      </c>
      <c r="H470" s="28">
        <f>SNRV16!M158</f>
        <v>0</v>
      </c>
      <c r="I470" s="116"/>
      <c r="J470" s="110"/>
    </row>
    <row r="471" spans="1:10" thickBot="1" x14ac:dyDescent="0.3">
      <c r="A471" s="114"/>
      <c r="B471" s="72" t="s">
        <v>13</v>
      </c>
      <c r="C471" s="73">
        <f>'OWY16'!E158</f>
        <v>0</v>
      </c>
      <c r="D471" s="73">
        <f>'OWY16'!I158</f>
        <v>0</v>
      </c>
      <c r="E471" s="73">
        <f>'OWY16'!J158</f>
        <v>0</v>
      </c>
      <c r="F471" s="74">
        <f>'OWY16'!K158</f>
        <v>0</v>
      </c>
      <c r="G471" s="73">
        <f>'OWY16'!L158</f>
        <v>0</v>
      </c>
      <c r="H471" s="73">
        <f>'OWY16'!M158</f>
        <v>0</v>
      </c>
      <c r="I471" s="117"/>
      <c r="J471" s="111"/>
    </row>
    <row r="472" spans="1:10" thickTop="1" x14ac:dyDescent="0.25">
      <c r="A472" s="112">
        <v>45943</v>
      </c>
      <c r="B472" s="71" t="s">
        <v>12</v>
      </c>
      <c r="C472" s="67">
        <f>'BOI16'!E159</f>
        <v>0</v>
      </c>
      <c r="D472" s="67">
        <f>'BOI16'!I159</f>
        <v>0</v>
      </c>
      <c r="E472" s="67">
        <f>'BOI16'!J159</f>
        <v>0</v>
      </c>
      <c r="F472" s="68">
        <f>'BOI16'!K159</f>
        <v>0</v>
      </c>
      <c r="G472" s="67">
        <f>'BOI16'!L159</f>
        <v>0</v>
      </c>
      <c r="H472" s="69">
        <f>'BOI16'!M159</f>
        <v>0</v>
      </c>
      <c r="I472" s="115">
        <f t="shared" ref="I472" si="158">ROUND(0.5*H472+0.25*H473+0.25*H474,0)</f>
        <v>0</v>
      </c>
      <c r="J472" s="109"/>
    </row>
    <row r="473" spans="1:10" ht="14.25" x14ac:dyDescent="0.25">
      <c r="A473" s="113"/>
      <c r="B473" s="9" t="s">
        <v>14</v>
      </c>
      <c r="C473" s="17">
        <f>SNRV16!E159</f>
        <v>0</v>
      </c>
      <c r="D473" s="17">
        <f>SNRV16!I159</f>
        <v>0</v>
      </c>
      <c r="E473" s="17">
        <f>SNRV16!J159</f>
        <v>0</v>
      </c>
      <c r="F473" s="43">
        <f>SNRV16!K159</f>
        <v>0</v>
      </c>
      <c r="G473" s="17">
        <f>SNRV16!L159</f>
        <v>0</v>
      </c>
      <c r="H473" s="28">
        <f>SNRV16!M159</f>
        <v>0</v>
      </c>
      <c r="I473" s="116"/>
      <c r="J473" s="110"/>
    </row>
    <row r="474" spans="1:10" thickBot="1" x14ac:dyDescent="0.3">
      <c r="A474" s="114"/>
      <c r="B474" s="72" t="s">
        <v>13</v>
      </c>
      <c r="C474" s="73">
        <f>'OWY16'!E159</f>
        <v>0</v>
      </c>
      <c r="D474" s="73">
        <f>'OWY16'!I159</f>
        <v>0</v>
      </c>
      <c r="E474" s="73">
        <f>'OWY16'!J159</f>
        <v>0</v>
      </c>
      <c r="F474" s="74">
        <f>'OWY16'!K159</f>
        <v>0</v>
      </c>
      <c r="G474" s="73">
        <f>'OWY16'!L159</f>
        <v>0</v>
      </c>
      <c r="H474" s="73">
        <f>'OWY16'!M159</f>
        <v>0</v>
      </c>
      <c r="I474" s="117"/>
      <c r="J474" s="111"/>
    </row>
    <row r="475" spans="1:10" thickTop="1" x14ac:dyDescent="0.25">
      <c r="A475" s="112">
        <v>45944</v>
      </c>
      <c r="B475" s="66" t="s">
        <v>12</v>
      </c>
      <c r="C475" s="67">
        <f>'BOI16'!E160</f>
        <v>0</v>
      </c>
      <c r="D475" s="67">
        <f>'BOI16'!I160</f>
        <v>0</v>
      </c>
      <c r="E475" s="67">
        <f>'BOI16'!J160</f>
        <v>0</v>
      </c>
      <c r="F475" s="68">
        <f>'BOI16'!K160</f>
        <v>0</v>
      </c>
      <c r="G475" s="67">
        <f>'BOI16'!L160</f>
        <v>0</v>
      </c>
      <c r="H475" s="69">
        <f>'BOI16'!M160</f>
        <v>0</v>
      </c>
      <c r="I475" s="115">
        <f t="shared" ref="I475" si="159">ROUND(0.5*H475+0.25*H476+0.25*H477,0)</f>
        <v>0</v>
      </c>
      <c r="J475" s="109"/>
    </row>
    <row r="476" spans="1:10" ht="14.25" x14ac:dyDescent="0.25">
      <c r="A476" s="113"/>
      <c r="B476" s="9" t="s">
        <v>14</v>
      </c>
      <c r="C476" s="17">
        <f>SNRV16!E160</f>
        <v>0</v>
      </c>
      <c r="D476" s="17">
        <f>SNRV16!I160</f>
        <v>0</v>
      </c>
      <c r="E476" s="17">
        <f>SNRV16!J160</f>
        <v>0</v>
      </c>
      <c r="F476" s="43">
        <f>SNRV16!K160</f>
        <v>0</v>
      </c>
      <c r="G476" s="17">
        <f>SNRV16!L160</f>
        <v>0</v>
      </c>
      <c r="H476" s="28">
        <f>SNRV16!M160</f>
        <v>0</v>
      </c>
      <c r="I476" s="116"/>
      <c r="J476" s="110"/>
    </row>
    <row r="477" spans="1:10" thickBot="1" x14ac:dyDescent="0.3">
      <c r="A477" s="114"/>
      <c r="B477" s="72" t="s">
        <v>13</v>
      </c>
      <c r="C477" s="73">
        <f>'OWY16'!E160</f>
        <v>0</v>
      </c>
      <c r="D477" s="73">
        <f>'OWY16'!I160</f>
        <v>0</v>
      </c>
      <c r="E477" s="73">
        <f>'OWY16'!J160</f>
        <v>0</v>
      </c>
      <c r="F477" s="74">
        <f>'OWY16'!K160</f>
        <v>0</v>
      </c>
      <c r="G477" s="73">
        <f>'OWY16'!L160</f>
        <v>0</v>
      </c>
      <c r="H477" s="73">
        <f>'OWY16'!M160</f>
        <v>0</v>
      </c>
      <c r="I477" s="117"/>
      <c r="J477" s="111"/>
    </row>
    <row r="478" spans="1:10" thickTop="1" x14ac:dyDescent="0.25">
      <c r="A478" s="112">
        <v>45945</v>
      </c>
      <c r="B478" s="71" t="s">
        <v>12</v>
      </c>
      <c r="C478" s="67">
        <f>'BOI16'!E161</f>
        <v>0</v>
      </c>
      <c r="D478" s="67">
        <f>'BOI16'!I161</f>
        <v>0</v>
      </c>
      <c r="E478" s="67">
        <f>'BOI16'!J161</f>
        <v>0</v>
      </c>
      <c r="F478" s="68">
        <f>'BOI16'!K161</f>
        <v>0</v>
      </c>
      <c r="G478" s="67">
        <f>'BOI16'!L161</f>
        <v>0</v>
      </c>
      <c r="H478" s="69">
        <f>'BOI16'!M161</f>
        <v>0</v>
      </c>
      <c r="I478" s="115">
        <f t="shared" ref="I478" si="160">ROUND(0.5*H478+0.25*H479+0.25*H480,0)</f>
        <v>0</v>
      </c>
      <c r="J478" s="109"/>
    </row>
    <row r="479" spans="1:10" ht="14.25" x14ac:dyDescent="0.25">
      <c r="A479" s="113"/>
      <c r="B479" s="9" t="s">
        <v>14</v>
      </c>
      <c r="C479" s="17">
        <f>SNRV16!E161</f>
        <v>0</v>
      </c>
      <c r="D479" s="17">
        <f>SNRV16!I161</f>
        <v>0</v>
      </c>
      <c r="E479" s="17">
        <f>SNRV16!J161</f>
        <v>0</v>
      </c>
      <c r="F479" s="43">
        <f>SNRV16!K161</f>
        <v>0</v>
      </c>
      <c r="G479" s="17">
        <f>SNRV16!L161</f>
        <v>0</v>
      </c>
      <c r="H479" s="28">
        <f>SNRV16!M161</f>
        <v>0</v>
      </c>
      <c r="I479" s="116"/>
      <c r="J479" s="110"/>
    </row>
    <row r="480" spans="1:10" thickBot="1" x14ac:dyDescent="0.3">
      <c r="A480" s="114"/>
      <c r="B480" s="72" t="s">
        <v>13</v>
      </c>
      <c r="C480" s="73">
        <f>'OWY16'!E161</f>
        <v>0</v>
      </c>
      <c r="D480" s="73">
        <f>'OWY16'!I161</f>
        <v>0</v>
      </c>
      <c r="E480" s="73">
        <f>'OWY16'!J161</f>
        <v>0</v>
      </c>
      <c r="F480" s="74">
        <f>'OWY16'!K161</f>
        <v>0</v>
      </c>
      <c r="G480" s="73">
        <f>'OWY16'!L161</f>
        <v>0</v>
      </c>
      <c r="H480" s="73">
        <f>'OWY16'!M161</f>
        <v>0</v>
      </c>
      <c r="I480" s="117"/>
      <c r="J480" s="111"/>
    </row>
    <row r="481" spans="1:10" thickTop="1" x14ac:dyDescent="0.25">
      <c r="A481" s="112">
        <v>45946</v>
      </c>
      <c r="B481" s="70" t="s">
        <v>12</v>
      </c>
      <c r="C481" s="67">
        <f>'BOI16'!E162</f>
        <v>0</v>
      </c>
      <c r="D481" s="67">
        <f>'BOI16'!I162</f>
        <v>0</v>
      </c>
      <c r="E481" s="67">
        <f>'BOI16'!J162</f>
        <v>0</v>
      </c>
      <c r="F481" s="68">
        <f>'BOI16'!K162</f>
        <v>0</v>
      </c>
      <c r="G481" s="67">
        <f>'BOI16'!L162</f>
        <v>0</v>
      </c>
      <c r="H481" s="69">
        <f>'BOI16'!M162</f>
        <v>0</v>
      </c>
      <c r="I481" s="115">
        <f t="shared" ref="I481" si="161">ROUND(0.5*H481+0.25*H482+0.25*H483,0)</f>
        <v>0</v>
      </c>
      <c r="J481" s="109"/>
    </row>
    <row r="482" spans="1:10" ht="14.25" x14ac:dyDescent="0.25">
      <c r="A482" s="113"/>
      <c r="B482" s="9" t="s">
        <v>14</v>
      </c>
      <c r="C482" s="17">
        <f>SNRV16!E162</f>
        <v>0</v>
      </c>
      <c r="D482" s="17">
        <f>SNRV16!I162</f>
        <v>0</v>
      </c>
      <c r="E482" s="17">
        <f>SNRV16!J162</f>
        <v>0</v>
      </c>
      <c r="F482" s="43">
        <f>SNRV16!K162</f>
        <v>0</v>
      </c>
      <c r="G482" s="17">
        <f>SNRV16!L162</f>
        <v>0</v>
      </c>
      <c r="H482" s="28">
        <f>SNRV16!M162</f>
        <v>0</v>
      </c>
      <c r="I482" s="116"/>
      <c r="J482" s="110"/>
    </row>
    <row r="483" spans="1:10" thickBot="1" x14ac:dyDescent="0.3">
      <c r="A483" s="114"/>
      <c r="B483" s="72" t="s">
        <v>13</v>
      </c>
      <c r="C483" s="73">
        <f>'OWY16'!E162</f>
        <v>0</v>
      </c>
      <c r="D483" s="73">
        <f>'OWY16'!I162</f>
        <v>0</v>
      </c>
      <c r="E483" s="73">
        <f>'OWY16'!J162</f>
        <v>0</v>
      </c>
      <c r="F483" s="74">
        <f>'OWY16'!K162</f>
        <v>0</v>
      </c>
      <c r="G483" s="73">
        <f>'OWY16'!L162</f>
        <v>0</v>
      </c>
      <c r="H483" s="73">
        <f>'OWY16'!M162</f>
        <v>0</v>
      </c>
      <c r="I483" s="117"/>
      <c r="J483" s="111"/>
    </row>
    <row r="484" spans="1:10" thickTop="1" x14ac:dyDescent="0.25">
      <c r="A484" s="112">
        <v>45947</v>
      </c>
      <c r="B484" s="66" t="s">
        <v>12</v>
      </c>
      <c r="C484" s="67">
        <f>'BOI16'!E163</f>
        <v>0</v>
      </c>
      <c r="D484" s="67">
        <f>'BOI16'!I163</f>
        <v>0</v>
      </c>
      <c r="E484" s="67">
        <f>'BOI16'!J163</f>
        <v>0</v>
      </c>
      <c r="F484" s="68">
        <f>'BOI16'!K163</f>
        <v>0</v>
      </c>
      <c r="G484" s="67">
        <f>'BOI16'!L163</f>
        <v>0</v>
      </c>
      <c r="H484" s="69">
        <f>'BOI16'!M163</f>
        <v>0</v>
      </c>
      <c r="I484" s="115">
        <f t="shared" ref="I484" si="162">ROUND(0.5*H484+0.25*H485+0.25*H486,0)</f>
        <v>0</v>
      </c>
      <c r="J484" s="109"/>
    </row>
    <row r="485" spans="1:10" ht="14.25" x14ac:dyDescent="0.25">
      <c r="A485" s="113"/>
      <c r="B485" s="9" t="s">
        <v>14</v>
      </c>
      <c r="C485" s="17">
        <f>SNRV16!E163</f>
        <v>0</v>
      </c>
      <c r="D485" s="17">
        <f>SNRV16!I163</f>
        <v>0</v>
      </c>
      <c r="E485" s="17">
        <f>SNRV16!J163</f>
        <v>0</v>
      </c>
      <c r="F485" s="43">
        <f>SNRV16!K163</f>
        <v>0</v>
      </c>
      <c r="G485" s="17">
        <f>SNRV16!L163</f>
        <v>0</v>
      </c>
      <c r="H485" s="28">
        <f>SNRV16!M163</f>
        <v>0</v>
      </c>
      <c r="I485" s="116"/>
      <c r="J485" s="110"/>
    </row>
    <row r="486" spans="1:10" thickBot="1" x14ac:dyDescent="0.3">
      <c r="A486" s="114"/>
      <c r="B486" s="72" t="s">
        <v>13</v>
      </c>
      <c r="C486" s="73">
        <f>'OWY16'!E163</f>
        <v>0</v>
      </c>
      <c r="D486" s="73">
        <f>'OWY16'!I163</f>
        <v>0</v>
      </c>
      <c r="E486" s="73">
        <f>'OWY16'!J163</f>
        <v>0</v>
      </c>
      <c r="F486" s="74">
        <f>'OWY16'!K163</f>
        <v>0</v>
      </c>
      <c r="G486" s="73">
        <f>'OWY16'!L163</f>
        <v>0</v>
      </c>
      <c r="H486" s="73">
        <f>'OWY16'!M163</f>
        <v>0</v>
      </c>
      <c r="I486" s="117"/>
      <c r="J486" s="111"/>
    </row>
    <row r="487" spans="1:10" thickTop="1" x14ac:dyDescent="0.25">
      <c r="A487" s="112">
        <v>45948</v>
      </c>
      <c r="B487" s="71" t="s">
        <v>12</v>
      </c>
      <c r="C487" s="67">
        <f>'BOI16'!E164</f>
        <v>0</v>
      </c>
      <c r="D487" s="67">
        <f>'BOI16'!I164</f>
        <v>0</v>
      </c>
      <c r="E487" s="67">
        <f>'BOI16'!J164</f>
        <v>0</v>
      </c>
      <c r="F487" s="68">
        <f>'BOI16'!K164</f>
        <v>0</v>
      </c>
      <c r="G487" s="67">
        <f>'BOI16'!L164</f>
        <v>0</v>
      </c>
      <c r="H487" s="69">
        <f>'BOI16'!M164</f>
        <v>0</v>
      </c>
      <c r="I487" s="115">
        <f t="shared" ref="I487" si="163">ROUND(0.5*H487+0.25*H488+0.25*H489,0)</f>
        <v>0</v>
      </c>
      <c r="J487" s="109"/>
    </row>
    <row r="488" spans="1:10" ht="14.25" x14ac:dyDescent="0.25">
      <c r="A488" s="113"/>
      <c r="B488" s="9" t="s">
        <v>14</v>
      </c>
      <c r="C488" s="17">
        <f>SNRV16!E164</f>
        <v>0</v>
      </c>
      <c r="D488" s="17">
        <f>SNRV16!I164</f>
        <v>0</v>
      </c>
      <c r="E488" s="17">
        <f>SNRV16!J164</f>
        <v>0</v>
      </c>
      <c r="F488" s="43">
        <f>SNRV16!K164</f>
        <v>0</v>
      </c>
      <c r="G488" s="17">
        <f>SNRV16!L164</f>
        <v>0</v>
      </c>
      <c r="H488" s="28">
        <f>SNRV16!M164</f>
        <v>0</v>
      </c>
      <c r="I488" s="116"/>
      <c r="J488" s="110"/>
    </row>
    <row r="489" spans="1:10" thickBot="1" x14ac:dyDescent="0.3">
      <c r="A489" s="114"/>
      <c r="B489" s="72" t="s">
        <v>13</v>
      </c>
      <c r="C489" s="73">
        <f>'OWY16'!E164</f>
        <v>0</v>
      </c>
      <c r="D489" s="73">
        <f>'OWY16'!I164</f>
        <v>0</v>
      </c>
      <c r="E489" s="73">
        <f>'OWY16'!J164</f>
        <v>0</v>
      </c>
      <c r="F489" s="74">
        <f>'OWY16'!K164</f>
        <v>0</v>
      </c>
      <c r="G489" s="73">
        <f>'OWY16'!L164</f>
        <v>0</v>
      </c>
      <c r="H489" s="73">
        <f>'OWY16'!M164</f>
        <v>0</v>
      </c>
      <c r="I489" s="117"/>
      <c r="J489" s="111"/>
    </row>
    <row r="490" spans="1:10" thickTop="1" x14ac:dyDescent="0.25">
      <c r="A490" s="112">
        <v>45949</v>
      </c>
      <c r="B490" s="66" t="s">
        <v>12</v>
      </c>
      <c r="C490" s="67">
        <f>'BOI16'!E165</f>
        <v>0</v>
      </c>
      <c r="D490" s="67">
        <f>'BOI16'!I165</f>
        <v>0</v>
      </c>
      <c r="E490" s="67">
        <f>'BOI16'!J165</f>
        <v>0</v>
      </c>
      <c r="F490" s="68">
        <f>'BOI16'!K165</f>
        <v>0</v>
      </c>
      <c r="G490" s="67">
        <f>'BOI16'!L165</f>
        <v>0</v>
      </c>
      <c r="H490" s="69">
        <f>'BOI16'!M165</f>
        <v>0</v>
      </c>
      <c r="I490" s="115">
        <f t="shared" ref="I490" si="164">ROUND(0.5*H490+0.25*H491+0.25*H492,0)</f>
        <v>0</v>
      </c>
      <c r="J490" s="109"/>
    </row>
    <row r="491" spans="1:10" ht="14.25" x14ac:dyDescent="0.25">
      <c r="A491" s="113"/>
      <c r="B491" s="9" t="s">
        <v>14</v>
      </c>
      <c r="C491" s="17">
        <f>SNRV16!E165</f>
        <v>0</v>
      </c>
      <c r="D491" s="17">
        <f>SNRV16!I165</f>
        <v>0</v>
      </c>
      <c r="E491" s="17">
        <f>SNRV16!J165</f>
        <v>0</v>
      </c>
      <c r="F491" s="43">
        <f>SNRV16!K165</f>
        <v>0</v>
      </c>
      <c r="G491" s="17">
        <f>SNRV16!L165</f>
        <v>0</v>
      </c>
      <c r="H491" s="28">
        <f>SNRV16!M165</f>
        <v>0</v>
      </c>
      <c r="I491" s="116"/>
      <c r="J491" s="110"/>
    </row>
    <row r="492" spans="1:10" thickBot="1" x14ac:dyDescent="0.3">
      <c r="A492" s="114"/>
      <c r="B492" s="72" t="s">
        <v>13</v>
      </c>
      <c r="C492" s="73">
        <f>'OWY16'!E165</f>
        <v>0</v>
      </c>
      <c r="D492" s="73">
        <f>'OWY16'!I165</f>
        <v>0</v>
      </c>
      <c r="E492" s="73">
        <f>'OWY16'!J165</f>
        <v>0</v>
      </c>
      <c r="F492" s="74">
        <f>'OWY16'!K165</f>
        <v>0</v>
      </c>
      <c r="G492" s="73">
        <f>'OWY16'!L165</f>
        <v>0</v>
      </c>
      <c r="H492" s="73">
        <f>'OWY16'!M165</f>
        <v>0</v>
      </c>
      <c r="I492" s="117"/>
      <c r="J492" s="111"/>
    </row>
    <row r="493" spans="1:10" thickTop="1" x14ac:dyDescent="0.25">
      <c r="A493" s="112">
        <v>45950</v>
      </c>
      <c r="B493" s="71" t="s">
        <v>12</v>
      </c>
      <c r="C493" s="67">
        <f>'BOI16'!E166</f>
        <v>0</v>
      </c>
      <c r="D493" s="67">
        <f>'BOI16'!I166</f>
        <v>0</v>
      </c>
      <c r="E493" s="67">
        <f>'BOI16'!J166</f>
        <v>0</v>
      </c>
      <c r="F493" s="68">
        <f>'BOI16'!K166</f>
        <v>0</v>
      </c>
      <c r="G493" s="67">
        <f>'BOI16'!L166</f>
        <v>0</v>
      </c>
      <c r="H493" s="69">
        <f>'BOI16'!M166</f>
        <v>0</v>
      </c>
      <c r="I493" s="115">
        <f t="shared" ref="I493" si="165">ROUND(0.5*H493+0.25*H494+0.25*H495,0)</f>
        <v>0</v>
      </c>
      <c r="J493" s="109"/>
    </row>
    <row r="494" spans="1:10" ht="14.25" x14ac:dyDescent="0.25">
      <c r="A494" s="113"/>
      <c r="B494" s="9" t="s">
        <v>14</v>
      </c>
      <c r="C494" s="17">
        <f>SNRV16!E166</f>
        <v>0</v>
      </c>
      <c r="D494" s="17">
        <f>SNRV16!I166</f>
        <v>0</v>
      </c>
      <c r="E494" s="17">
        <f>SNRV16!J166</f>
        <v>0</v>
      </c>
      <c r="F494" s="43">
        <f>SNRV16!K166</f>
        <v>0</v>
      </c>
      <c r="G494" s="17">
        <f>SNRV16!L166</f>
        <v>0</v>
      </c>
      <c r="H494" s="28">
        <f>SNRV16!M166</f>
        <v>0</v>
      </c>
      <c r="I494" s="116"/>
      <c r="J494" s="110"/>
    </row>
    <row r="495" spans="1:10" thickBot="1" x14ac:dyDescent="0.3">
      <c r="A495" s="114"/>
      <c r="B495" s="75" t="s">
        <v>13</v>
      </c>
      <c r="C495" s="103">
        <f>'OWY16'!E166</f>
        <v>0</v>
      </c>
      <c r="D495" s="103">
        <f>'OWY16'!I166</f>
        <v>0</v>
      </c>
      <c r="E495" s="103">
        <f>'OWY16'!J166</f>
        <v>0</v>
      </c>
      <c r="F495" s="104">
        <f>'OWY16'!K166</f>
        <v>0</v>
      </c>
      <c r="G495" s="103">
        <f>'OWY16'!L166</f>
        <v>0</v>
      </c>
      <c r="H495" s="103">
        <f>'OWY16'!M166</f>
        <v>0</v>
      </c>
      <c r="I495" s="117"/>
      <c r="J495" s="111"/>
    </row>
    <row r="496" spans="1:10" thickTop="1" x14ac:dyDescent="0.25">
      <c r="A496" s="112">
        <v>45951</v>
      </c>
      <c r="B496" s="66" t="s">
        <v>12</v>
      </c>
      <c r="C496" s="67">
        <f>'BOI16'!E167</f>
        <v>0</v>
      </c>
      <c r="D496" s="67">
        <f>'BOI16'!I167</f>
        <v>0</v>
      </c>
      <c r="E496" s="67">
        <f>'BOI16'!J167</f>
        <v>0</v>
      </c>
      <c r="F496" s="68">
        <f>'BOI16'!K167</f>
        <v>0</v>
      </c>
      <c r="G496" s="67">
        <f>'BOI16'!L167</f>
        <v>0</v>
      </c>
      <c r="H496" s="67">
        <f>'BOI16'!M167</f>
        <v>0</v>
      </c>
      <c r="I496" s="115">
        <f t="shared" ref="I496:I532" si="166">ROUND(0.5*H496+0.25*H497+0.25*H498,0)</f>
        <v>0</v>
      </c>
      <c r="J496" s="109"/>
    </row>
    <row r="497" spans="1:10" ht="14.25" x14ac:dyDescent="0.25">
      <c r="A497" s="113"/>
      <c r="B497" s="9" t="s">
        <v>14</v>
      </c>
      <c r="C497" s="17">
        <f>SNRV16!E167</f>
        <v>0</v>
      </c>
      <c r="D497" s="17">
        <f>SNRV16!I167</f>
        <v>0</v>
      </c>
      <c r="E497" s="17">
        <f>SNRV16!J167</f>
        <v>0</v>
      </c>
      <c r="F497" s="43">
        <f>SNRV16!K167</f>
        <v>0</v>
      </c>
      <c r="G497" s="17">
        <f>SNRV16!L167</f>
        <v>0</v>
      </c>
      <c r="H497" s="28">
        <f>SNRV16!M167</f>
        <v>0</v>
      </c>
      <c r="I497" s="116"/>
      <c r="J497" s="110"/>
    </row>
    <row r="498" spans="1:10" thickBot="1" x14ac:dyDescent="0.3">
      <c r="A498" s="114"/>
      <c r="B498" s="72" t="s">
        <v>13</v>
      </c>
      <c r="C498" s="73">
        <f>'OWY16'!E167</f>
        <v>0</v>
      </c>
      <c r="D498" s="73">
        <f>'OWY16'!I167</f>
        <v>0</v>
      </c>
      <c r="E498" s="73">
        <f>'OWY16'!J167</f>
        <v>0</v>
      </c>
      <c r="F498" s="74">
        <f>'OWY16'!K167</f>
        <v>0</v>
      </c>
      <c r="G498" s="73">
        <f>'OWY16'!L167</f>
        <v>0</v>
      </c>
      <c r="H498" s="73">
        <f>'OWY16'!M167</f>
        <v>0</v>
      </c>
      <c r="I498" s="117"/>
      <c r="J498" s="111"/>
    </row>
    <row r="499" spans="1:10" ht="15.75" customHeight="1" thickTop="1" x14ac:dyDescent="0.25">
      <c r="A499" s="112">
        <v>45952</v>
      </c>
      <c r="B499" s="66" t="s">
        <v>12</v>
      </c>
      <c r="C499" s="67">
        <f>'BOI16'!E168</f>
        <v>0</v>
      </c>
      <c r="D499" s="67">
        <f>'BOI16'!I168</f>
        <v>0</v>
      </c>
      <c r="E499" s="67">
        <f>'BOI16'!J168</f>
        <v>0</v>
      </c>
      <c r="F499" s="68">
        <f>'BOI16'!K168</f>
        <v>0</v>
      </c>
      <c r="G499" s="67">
        <f>'BOI16'!L168</f>
        <v>0</v>
      </c>
      <c r="H499" s="67">
        <f>'BOI16'!M168</f>
        <v>0</v>
      </c>
      <c r="I499" s="115">
        <f t="shared" si="166"/>
        <v>0</v>
      </c>
      <c r="J499" s="109"/>
    </row>
    <row r="500" spans="1:10" ht="15" customHeight="1" x14ac:dyDescent="0.25">
      <c r="A500" s="113"/>
      <c r="B500" s="9" t="s">
        <v>14</v>
      </c>
      <c r="C500" s="17">
        <f>SNRV16!E168</f>
        <v>0</v>
      </c>
      <c r="D500" s="17">
        <f>SNRV16!I168</f>
        <v>0</v>
      </c>
      <c r="E500" s="17">
        <f>SNRV16!J168</f>
        <v>0</v>
      </c>
      <c r="F500" s="43">
        <f>SNRV16!K168</f>
        <v>0</v>
      </c>
      <c r="G500" s="17">
        <f>SNRV16!L168</f>
        <v>0</v>
      </c>
      <c r="H500" s="28">
        <f>SNRV16!M168</f>
        <v>0</v>
      </c>
      <c r="I500" s="116"/>
      <c r="J500" s="110"/>
    </row>
    <row r="501" spans="1:10" ht="15.75" customHeight="1" thickBot="1" x14ac:dyDescent="0.3">
      <c r="A501" s="114"/>
      <c r="B501" s="72" t="s">
        <v>13</v>
      </c>
      <c r="C501" s="73">
        <f>'OWY16'!E168</f>
        <v>0</v>
      </c>
      <c r="D501" s="73">
        <f>'OWY16'!I168</f>
        <v>0</v>
      </c>
      <c r="E501" s="73">
        <f>'OWY16'!J168</f>
        <v>0</v>
      </c>
      <c r="F501" s="74">
        <f>'OWY16'!K168</f>
        <v>0</v>
      </c>
      <c r="G501" s="73">
        <f>'OWY16'!L168</f>
        <v>0</v>
      </c>
      <c r="H501" s="73">
        <f>'OWY16'!M168</f>
        <v>0</v>
      </c>
      <c r="I501" s="117"/>
      <c r="J501" s="111"/>
    </row>
    <row r="502" spans="1:10" ht="15.75" customHeight="1" thickTop="1" x14ac:dyDescent="0.25">
      <c r="A502" s="112">
        <v>45953</v>
      </c>
      <c r="B502" s="71" t="s">
        <v>12</v>
      </c>
      <c r="C502" s="101">
        <f>'BOI16'!E169</f>
        <v>0</v>
      </c>
      <c r="D502" s="101">
        <f>'BOI16'!I169</f>
        <v>0</v>
      </c>
      <c r="E502" s="101">
        <f>'BOI16'!J169</f>
        <v>0</v>
      </c>
      <c r="F502" s="102">
        <f>'BOI16'!K169</f>
        <v>0</v>
      </c>
      <c r="G502" s="101">
        <f>'BOI16'!L169</f>
        <v>0</v>
      </c>
      <c r="H502" s="101">
        <f>'BOI16'!M169</f>
        <v>0</v>
      </c>
      <c r="I502" s="115">
        <f t="shared" si="166"/>
        <v>0</v>
      </c>
      <c r="J502" s="109"/>
    </row>
    <row r="503" spans="1:10" ht="15" customHeight="1" x14ac:dyDescent="0.25">
      <c r="A503" s="113"/>
      <c r="B503" s="9" t="s">
        <v>14</v>
      </c>
      <c r="C503" s="17">
        <f>SNRV16!E169</f>
        <v>0</v>
      </c>
      <c r="D503" s="17">
        <f>SNRV16!I169</f>
        <v>0</v>
      </c>
      <c r="E503" s="17">
        <f>SNRV16!J169</f>
        <v>0</v>
      </c>
      <c r="F503" s="43">
        <f>SNRV16!K169</f>
        <v>0</v>
      </c>
      <c r="G503" s="17">
        <f>SNRV16!L169</f>
        <v>0</v>
      </c>
      <c r="H503" s="28">
        <f>SNRV16!M169</f>
        <v>0</v>
      </c>
      <c r="I503" s="116"/>
      <c r="J503" s="110"/>
    </row>
    <row r="504" spans="1:10" ht="15.75" customHeight="1" thickBot="1" x14ac:dyDescent="0.3">
      <c r="A504" s="114"/>
      <c r="B504" s="75" t="s">
        <v>13</v>
      </c>
      <c r="C504" s="103">
        <f>'OWY16'!E169</f>
        <v>0</v>
      </c>
      <c r="D504" s="103">
        <f>'OWY16'!I169</f>
        <v>0</v>
      </c>
      <c r="E504" s="103">
        <f>'OWY16'!J169</f>
        <v>0</v>
      </c>
      <c r="F504" s="104">
        <f>'OWY16'!K169</f>
        <v>0</v>
      </c>
      <c r="G504" s="103">
        <f>'OWY16'!L169</f>
        <v>0</v>
      </c>
      <c r="H504" s="103">
        <f>'OWY16'!M169</f>
        <v>0</v>
      </c>
      <c r="I504" s="117"/>
      <c r="J504" s="111"/>
    </row>
    <row r="505" spans="1:10" ht="15.75" customHeight="1" thickTop="1" x14ac:dyDescent="0.25">
      <c r="A505" s="112">
        <v>45954</v>
      </c>
      <c r="B505" s="66" t="s">
        <v>12</v>
      </c>
      <c r="C505" s="67">
        <f>'BOI16'!E170</f>
        <v>0</v>
      </c>
      <c r="D505" s="67">
        <f>'BOI16'!I170</f>
        <v>0</v>
      </c>
      <c r="E505" s="67">
        <f>'BOI16'!J170</f>
        <v>0</v>
      </c>
      <c r="F505" s="68">
        <f>'BOI16'!K170</f>
        <v>0</v>
      </c>
      <c r="G505" s="67">
        <f>'BOI16'!L170</f>
        <v>0</v>
      </c>
      <c r="H505" s="67">
        <f>'BOI16'!M170</f>
        <v>0</v>
      </c>
      <c r="I505" s="115">
        <f t="shared" si="166"/>
        <v>0</v>
      </c>
      <c r="J505" s="109"/>
    </row>
    <row r="506" spans="1:10" ht="15" customHeight="1" x14ac:dyDescent="0.25">
      <c r="A506" s="113"/>
      <c r="B506" s="9" t="s">
        <v>14</v>
      </c>
      <c r="C506" s="17">
        <f>SNRV16!E170</f>
        <v>0</v>
      </c>
      <c r="D506" s="17">
        <f>SNRV16!I170</f>
        <v>0</v>
      </c>
      <c r="E506" s="17">
        <f>SNRV16!J170</f>
        <v>0</v>
      </c>
      <c r="F506" s="43">
        <f>SNRV16!K170</f>
        <v>0</v>
      </c>
      <c r="G506" s="17">
        <f>SNRV16!L170</f>
        <v>0</v>
      </c>
      <c r="H506" s="28">
        <f>SNRV16!M170</f>
        <v>0</v>
      </c>
      <c r="I506" s="116"/>
      <c r="J506" s="110"/>
    </row>
    <row r="507" spans="1:10" ht="15.75" customHeight="1" thickBot="1" x14ac:dyDescent="0.3">
      <c r="A507" s="114"/>
      <c r="B507" s="72" t="s">
        <v>13</v>
      </c>
      <c r="C507" s="73">
        <f>'OWY16'!E170</f>
        <v>0</v>
      </c>
      <c r="D507" s="73">
        <f>'OWY16'!I170</f>
        <v>0</v>
      </c>
      <c r="E507" s="73">
        <f>'OWY16'!J170</f>
        <v>0</v>
      </c>
      <c r="F507" s="74">
        <f>'OWY16'!K170</f>
        <v>0</v>
      </c>
      <c r="G507" s="73">
        <f>'OWY16'!L170</f>
        <v>0</v>
      </c>
      <c r="H507" s="73">
        <f>'OWY16'!M170</f>
        <v>0</v>
      </c>
      <c r="I507" s="117"/>
      <c r="J507" s="111"/>
    </row>
    <row r="508" spans="1:10" ht="15.75" customHeight="1" thickTop="1" x14ac:dyDescent="0.25">
      <c r="A508" s="112">
        <v>45955</v>
      </c>
      <c r="B508" s="71" t="s">
        <v>12</v>
      </c>
      <c r="C508" s="101">
        <f>'BOI16'!E171</f>
        <v>0</v>
      </c>
      <c r="D508" s="101">
        <f>'BOI16'!I171</f>
        <v>0</v>
      </c>
      <c r="E508" s="101">
        <f>'BOI16'!J171</f>
        <v>0</v>
      </c>
      <c r="F508" s="102">
        <f>'BOI16'!K171</f>
        <v>0</v>
      </c>
      <c r="G508" s="101">
        <f>'BOI16'!L171</f>
        <v>0</v>
      </c>
      <c r="H508" s="101">
        <f>'BOI16'!M171</f>
        <v>0</v>
      </c>
      <c r="I508" s="115">
        <f t="shared" si="166"/>
        <v>0</v>
      </c>
      <c r="J508" s="109"/>
    </row>
    <row r="509" spans="1:10" ht="15" customHeight="1" x14ac:dyDescent="0.25">
      <c r="A509" s="113"/>
      <c r="B509" s="9" t="s">
        <v>14</v>
      </c>
      <c r="C509" s="17">
        <f>SNRV16!E171</f>
        <v>0</v>
      </c>
      <c r="D509" s="17">
        <f>SNRV16!I171</f>
        <v>0</v>
      </c>
      <c r="E509" s="17">
        <f>SNRV16!J171</f>
        <v>0</v>
      </c>
      <c r="F509" s="43">
        <f>SNRV16!K171</f>
        <v>0</v>
      </c>
      <c r="G509" s="17">
        <f>SNRV16!L171</f>
        <v>0</v>
      </c>
      <c r="H509" s="28">
        <f>SNRV16!M171</f>
        <v>0</v>
      </c>
      <c r="I509" s="116"/>
      <c r="J509" s="110"/>
    </row>
    <row r="510" spans="1:10" ht="15.75" customHeight="1" thickBot="1" x14ac:dyDescent="0.3">
      <c r="A510" s="114"/>
      <c r="B510" s="75" t="s">
        <v>13</v>
      </c>
      <c r="C510" s="103">
        <f>'OWY16'!E171</f>
        <v>0</v>
      </c>
      <c r="D510" s="103">
        <f>'OWY16'!I171</f>
        <v>0</v>
      </c>
      <c r="E510" s="103">
        <f>'OWY16'!J171</f>
        <v>0</v>
      </c>
      <c r="F510" s="104">
        <f>'OWY16'!K171</f>
        <v>0</v>
      </c>
      <c r="G510" s="103">
        <f>'OWY16'!L171</f>
        <v>0</v>
      </c>
      <c r="H510" s="103">
        <f>'OWY16'!M171</f>
        <v>0</v>
      </c>
      <c r="I510" s="117"/>
      <c r="J510" s="111"/>
    </row>
    <row r="511" spans="1:10" ht="15.75" customHeight="1" thickTop="1" x14ac:dyDescent="0.25">
      <c r="A511" s="112">
        <v>45956</v>
      </c>
      <c r="B511" s="66" t="s">
        <v>12</v>
      </c>
      <c r="C511" s="67">
        <f>'BOI16'!E172</f>
        <v>0</v>
      </c>
      <c r="D511" s="67">
        <f>'BOI16'!I172</f>
        <v>0</v>
      </c>
      <c r="E511" s="67">
        <f>'BOI16'!J172</f>
        <v>0</v>
      </c>
      <c r="F511" s="68">
        <f>'BOI16'!K172</f>
        <v>0</v>
      </c>
      <c r="G511" s="67">
        <f>'BOI16'!L172</f>
        <v>0</v>
      </c>
      <c r="H511" s="67">
        <f>'BOI16'!M172</f>
        <v>0</v>
      </c>
      <c r="I511" s="115">
        <f t="shared" si="166"/>
        <v>0</v>
      </c>
      <c r="J511" s="109"/>
    </row>
    <row r="512" spans="1:10" ht="15" customHeight="1" x14ac:dyDescent="0.25">
      <c r="A512" s="113"/>
      <c r="B512" s="9" t="s">
        <v>14</v>
      </c>
      <c r="C512" s="17">
        <f>SNRV16!E172</f>
        <v>0</v>
      </c>
      <c r="D512" s="17">
        <f>SNRV16!I172</f>
        <v>0</v>
      </c>
      <c r="E512" s="17">
        <f>SNRV16!J172</f>
        <v>0</v>
      </c>
      <c r="F512" s="43">
        <f>SNRV16!K172</f>
        <v>0</v>
      </c>
      <c r="G512" s="17">
        <f>SNRV16!L172</f>
        <v>0</v>
      </c>
      <c r="H512" s="28">
        <f>SNRV16!M172</f>
        <v>0</v>
      </c>
      <c r="I512" s="116"/>
      <c r="J512" s="110"/>
    </row>
    <row r="513" spans="1:14" ht="15.75" customHeight="1" thickBot="1" x14ac:dyDescent="0.3">
      <c r="A513" s="114"/>
      <c r="B513" s="72" t="s">
        <v>13</v>
      </c>
      <c r="C513" s="73">
        <f>'OWY16'!E172</f>
        <v>0</v>
      </c>
      <c r="D513" s="73">
        <f>'OWY16'!I172</f>
        <v>0</v>
      </c>
      <c r="E513" s="73">
        <f>'OWY16'!J172</f>
        <v>0</v>
      </c>
      <c r="F513" s="74">
        <f>'OWY16'!K172</f>
        <v>0</v>
      </c>
      <c r="G513" s="73">
        <f>'OWY16'!L172</f>
        <v>0</v>
      </c>
      <c r="H513" s="73">
        <f>'OWY16'!M172</f>
        <v>0</v>
      </c>
      <c r="I513" s="117"/>
      <c r="J513" s="111"/>
    </row>
    <row r="514" spans="1:14" ht="15.75" customHeight="1" thickTop="1" x14ac:dyDescent="0.25">
      <c r="A514" s="112">
        <v>45957</v>
      </c>
      <c r="B514" s="71" t="s">
        <v>12</v>
      </c>
      <c r="C514" s="101">
        <f>'BOI16'!E173</f>
        <v>0</v>
      </c>
      <c r="D514" s="101">
        <f>'BOI16'!I173</f>
        <v>0</v>
      </c>
      <c r="E514" s="101">
        <f>'BOI16'!J173</f>
        <v>0</v>
      </c>
      <c r="F514" s="102">
        <f>'BOI16'!K173</f>
        <v>0</v>
      </c>
      <c r="G514" s="101">
        <f>'BOI16'!L173</f>
        <v>0</v>
      </c>
      <c r="H514" s="101">
        <f>'BOI16'!M173</f>
        <v>0</v>
      </c>
      <c r="I514" s="115">
        <f t="shared" si="166"/>
        <v>0</v>
      </c>
      <c r="J514" s="109"/>
    </row>
    <row r="515" spans="1:14" ht="15" customHeight="1" x14ac:dyDescent="0.25">
      <c r="A515" s="113"/>
      <c r="B515" s="9" t="s">
        <v>14</v>
      </c>
      <c r="C515" s="17">
        <f>SNRV16!E173</f>
        <v>0</v>
      </c>
      <c r="D515" s="17">
        <f>SNRV16!I173</f>
        <v>0</v>
      </c>
      <c r="E515" s="17">
        <f>SNRV16!J173</f>
        <v>0</v>
      </c>
      <c r="F515" s="43">
        <f>SNRV16!K173</f>
        <v>0</v>
      </c>
      <c r="G515" s="17">
        <f>SNRV16!L173</f>
        <v>0</v>
      </c>
      <c r="H515" s="28">
        <f>SNRV16!M173</f>
        <v>0</v>
      </c>
      <c r="I515" s="116"/>
      <c r="J515" s="110"/>
    </row>
    <row r="516" spans="1:14" ht="15.75" customHeight="1" thickBot="1" x14ac:dyDescent="0.3">
      <c r="A516" s="114"/>
      <c r="B516" s="75" t="s">
        <v>13</v>
      </c>
      <c r="C516" s="103">
        <f>'OWY16'!E173</f>
        <v>0</v>
      </c>
      <c r="D516" s="103">
        <f>'OWY16'!I173</f>
        <v>0</v>
      </c>
      <c r="E516" s="103">
        <f>'OWY16'!J173</f>
        <v>0</v>
      </c>
      <c r="F516" s="104">
        <f>'OWY16'!K173</f>
        <v>0</v>
      </c>
      <c r="G516" s="103">
        <f>'OWY16'!L173</f>
        <v>0</v>
      </c>
      <c r="H516" s="103">
        <f>'OWY16'!M173</f>
        <v>0</v>
      </c>
      <c r="I516" s="117"/>
      <c r="J516" s="111"/>
    </row>
    <row r="517" spans="1:14" ht="15.75" customHeight="1" thickTop="1" x14ac:dyDescent="0.25">
      <c r="A517" s="112">
        <v>45958</v>
      </c>
      <c r="B517" s="66" t="s">
        <v>12</v>
      </c>
      <c r="C517" s="67">
        <f>'BOI16'!E174</f>
        <v>0</v>
      </c>
      <c r="D517" s="67">
        <f>'BOI16'!I174</f>
        <v>0</v>
      </c>
      <c r="E517" s="67">
        <f>'BOI16'!J174</f>
        <v>0</v>
      </c>
      <c r="F517" s="68">
        <f>'BOI16'!K174</f>
        <v>0</v>
      </c>
      <c r="G517" s="67">
        <f>'BOI16'!L174</f>
        <v>0</v>
      </c>
      <c r="H517" s="67">
        <f>'BOI16'!M174</f>
        <v>0</v>
      </c>
      <c r="I517" s="115">
        <f t="shared" si="166"/>
        <v>0</v>
      </c>
      <c r="J517" s="109"/>
    </row>
    <row r="518" spans="1:14" ht="15" customHeight="1" x14ac:dyDescent="0.25">
      <c r="A518" s="113"/>
      <c r="B518" s="9" t="s">
        <v>14</v>
      </c>
      <c r="C518" s="17">
        <f>SNRV16!E174</f>
        <v>0</v>
      </c>
      <c r="D518" s="17">
        <f>SNRV16!I174</f>
        <v>0</v>
      </c>
      <c r="E518" s="17">
        <f>SNRV16!J174</f>
        <v>0</v>
      </c>
      <c r="F518" s="43">
        <f>SNRV16!K174</f>
        <v>0</v>
      </c>
      <c r="G518" s="17">
        <f>SNRV16!L174</f>
        <v>0</v>
      </c>
      <c r="H518" s="28">
        <f>SNRV16!M174</f>
        <v>0</v>
      </c>
      <c r="I518" s="116"/>
      <c r="J518" s="110"/>
    </row>
    <row r="519" spans="1:14" ht="15.75" customHeight="1" thickBot="1" x14ac:dyDescent="0.3">
      <c r="A519" s="114"/>
      <c r="B519" s="72" t="s">
        <v>13</v>
      </c>
      <c r="C519" s="73">
        <f>'OWY16'!E174</f>
        <v>0</v>
      </c>
      <c r="D519" s="73">
        <f>'OWY16'!I174</f>
        <v>0</v>
      </c>
      <c r="E519" s="73">
        <f>'OWY16'!J174</f>
        <v>0</v>
      </c>
      <c r="F519" s="74">
        <f>'OWY16'!K174</f>
        <v>0</v>
      </c>
      <c r="G519" s="73">
        <f>'OWY16'!L174</f>
        <v>0</v>
      </c>
      <c r="H519" s="73">
        <f>'OWY16'!M174</f>
        <v>0</v>
      </c>
      <c r="I519" s="117"/>
      <c r="J519" s="111"/>
    </row>
    <row r="520" spans="1:14" ht="15.75" customHeight="1" thickTop="1" x14ac:dyDescent="0.25">
      <c r="A520" s="112">
        <v>45959</v>
      </c>
      <c r="B520" s="71" t="s">
        <v>12</v>
      </c>
      <c r="C520" s="101">
        <f>'BOI16'!E175</f>
        <v>0</v>
      </c>
      <c r="D520" s="101">
        <f>'BOI16'!I175</f>
        <v>0</v>
      </c>
      <c r="E520" s="101">
        <f>'BOI16'!J175</f>
        <v>0</v>
      </c>
      <c r="F520" s="102">
        <f>'BOI16'!K175</f>
        <v>0</v>
      </c>
      <c r="G520" s="101">
        <f>'BOI16'!L175</f>
        <v>0</v>
      </c>
      <c r="H520" s="101">
        <f>'BOI16'!M175</f>
        <v>0</v>
      </c>
      <c r="I520" s="115">
        <f t="shared" si="166"/>
        <v>0</v>
      </c>
      <c r="J520" s="109"/>
    </row>
    <row r="521" spans="1:14" ht="15" customHeight="1" x14ac:dyDescent="0.25">
      <c r="A521" s="113"/>
      <c r="B521" s="9" t="s">
        <v>14</v>
      </c>
      <c r="C521" s="17">
        <f>SNRV16!E175</f>
        <v>0</v>
      </c>
      <c r="D521" s="17">
        <f>SNRV16!I175</f>
        <v>0</v>
      </c>
      <c r="E521" s="17">
        <f>SNRV16!J175</f>
        <v>0</v>
      </c>
      <c r="F521" s="43">
        <f>SNRV16!K175</f>
        <v>0</v>
      </c>
      <c r="G521" s="17">
        <f>SNRV16!L175</f>
        <v>0</v>
      </c>
      <c r="H521" s="28">
        <f>SNRV16!M175</f>
        <v>0</v>
      </c>
      <c r="I521" s="116"/>
      <c r="J521" s="110"/>
      <c r="N521" s="49"/>
    </row>
    <row r="522" spans="1:14" ht="15.75" customHeight="1" thickBot="1" x14ac:dyDescent="0.3">
      <c r="A522" s="114"/>
      <c r="B522" s="75" t="s">
        <v>13</v>
      </c>
      <c r="C522" s="103">
        <f>'OWY16'!E175</f>
        <v>0</v>
      </c>
      <c r="D522" s="103">
        <f>'OWY16'!I175</f>
        <v>0</v>
      </c>
      <c r="E522" s="103">
        <f>'OWY16'!J175</f>
        <v>0</v>
      </c>
      <c r="F522" s="104">
        <f>'OWY16'!K175</f>
        <v>0</v>
      </c>
      <c r="G522" s="103">
        <f>'OWY16'!L175</f>
        <v>0</v>
      </c>
      <c r="H522" s="103">
        <f>'OWY16'!M175</f>
        <v>0</v>
      </c>
      <c r="I522" s="117"/>
      <c r="J522" s="111"/>
      <c r="N522" s="49"/>
    </row>
    <row r="523" spans="1:14" ht="15.75" customHeight="1" thickTop="1" x14ac:dyDescent="0.25">
      <c r="A523" s="112">
        <v>45960</v>
      </c>
      <c r="B523" s="66" t="s">
        <v>12</v>
      </c>
      <c r="C523" s="67">
        <f>'BOI16'!E176</f>
        <v>0</v>
      </c>
      <c r="D523" s="67">
        <f>'BOI16'!I176</f>
        <v>0</v>
      </c>
      <c r="E523" s="67">
        <f>'BOI16'!J176</f>
        <v>0</v>
      </c>
      <c r="F523" s="68">
        <f>'BOI16'!K176</f>
        <v>0</v>
      </c>
      <c r="G523" s="67">
        <f>'BOI16'!L176</f>
        <v>0</v>
      </c>
      <c r="H523" s="67">
        <f>'BOI16'!M176</f>
        <v>0</v>
      </c>
      <c r="I523" s="115">
        <f t="shared" si="166"/>
        <v>0</v>
      </c>
      <c r="J523" s="109"/>
      <c r="N523" s="49"/>
    </row>
    <row r="524" spans="1:14" ht="15" customHeight="1" x14ac:dyDescent="0.25">
      <c r="A524" s="113"/>
      <c r="B524" s="9" t="s">
        <v>14</v>
      </c>
      <c r="C524" s="17">
        <f>SNRV16!E176</f>
        <v>0</v>
      </c>
      <c r="D524" s="17">
        <f>SNRV16!I176</f>
        <v>0</v>
      </c>
      <c r="E524" s="17">
        <f>SNRV16!J176</f>
        <v>0</v>
      </c>
      <c r="F524" s="43">
        <f>SNRV16!K176</f>
        <v>0</v>
      </c>
      <c r="G524" s="17">
        <f>SNRV16!L176</f>
        <v>0</v>
      </c>
      <c r="H524" s="28">
        <f>SNRV16!M176</f>
        <v>0</v>
      </c>
      <c r="I524" s="116"/>
      <c r="J524" s="110"/>
      <c r="N524" s="49"/>
    </row>
    <row r="525" spans="1:14" ht="15.75" customHeight="1" thickBot="1" x14ac:dyDescent="0.3">
      <c r="A525" s="114"/>
      <c r="B525" s="72" t="s">
        <v>13</v>
      </c>
      <c r="C525" s="73">
        <f>'OWY16'!E176</f>
        <v>0</v>
      </c>
      <c r="D525" s="73">
        <f>'OWY16'!I176</f>
        <v>0</v>
      </c>
      <c r="E525" s="73">
        <f>'OWY16'!J176</f>
        <v>0</v>
      </c>
      <c r="F525" s="74">
        <f>'OWY16'!K176</f>
        <v>0</v>
      </c>
      <c r="G525" s="73">
        <f>'OWY16'!L176</f>
        <v>0</v>
      </c>
      <c r="H525" s="73">
        <f>'OWY16'!M176</f>
        <v>0</v>
      </c>
      <c r="I525" s="117"/>
      <c r="J525" s="111"/>
      <c r="N525" s="49"/>
    </row>
    <row r="526" spans="1:14" ht="15.75" customHeight="1" thickTop="1" x14ac:dyDescent="0.25">
      <c r="A526" s="112">
        <v>45961</v>
      </c>
      <c r="B526" s="66" t="s">
        <v>12</v>
      </c>
      <c r="C526" s="67">
        <f>'BOI16'!E177</f>
        <v>0</v>
      </c>
      <c r="D526" s="67">
        <f>'BOI16'!I177</f>
        <v>0</v>
      </c>
      <c r="E526" s="67">
        <f>'BOI16'!J177</f>
        <v>0</v>
      </c>
      <c r="F526" s="68">
        <f>'BOI16'!K177</f>
        <v>0</v>
      </c>
      <c r="G526" s="67">
        <f>'BOI16'!L177</f>
        <v>0</v>
      </c>
      <c r="H526" s="67">
        <f>'BOI16'!M177</f>
        <v>0</v>
      </c>
      <c r="I526" s="115">
        <f t="shared" si="166"/>
        <v>0</v>
      </c>
      <c r="J526" s="109"/>
      <c r="N526" s="49"/>
    </row>
    <row r="527" spans="1:14" ht="15" customHeight="1" x14ac:dyDescent="0.25">
      <c r="A527" s="113"/>
      <c r="B527" s="9" t="s">
        <v>14</v>
      </c>
      <c r="C527" s="17">
        <f>SNRV16!E177</f>
        <v>0</v>
      </c>
      <c r="D527" s="17">
        <f>SNRV16!I177</f>
        <v>0</v>
      </c>
      <c r="E527" s="17">
        <f>SNRV16!J177</f>
        <v>0</v>
      </c>
      <c r="F527" s="43">
        <f>SNRV16!K177</f>
        <v>0</v>
      </c>
      <c r="G527" s="17">
        <f>SNRV16!L177</f>
        <v>0</v>
      </c>
      <c r="H527" s="28">
        <f>SNRV16!M177</f>
        <v>0</v>
      </c>
      <c r="I527" s="116"/>
      <c r="J527" s="110"/>
      <c r="N527" s="49"/>
    </row>
    <row r="528" spans="1:14" ht="15.75" customHeight="1" thickBot="1" x14ac:dyDescent="0.3">
      <c r="A528" s="114"/>
      <c r="B528" s="72" t="s">
        <v>13</v>
      </c>
      <c r="C528" s="73">
        <f>'OWY16'!E177</f>
        <v>0</v>
      </c>
      <c r="D528" s="73">
        <f>'OWY16'!I177</f>
        <v>0</v>
      </c>
      <c r="E528" s="73">
        <f>'OWY16'!J177</f>
        <v>0</v>
      </c>
      <c r="F528" s="74">
        <f>'OWY16'!K177</f>
        <v>0</v>
      </c>
      <c r="G528" s="73">
        <f>'OWY16'!L177</f>
        <v>0</v>
      </c>
      <c r="H528" s="73">
        <f>'OWY16'!M177</f>
        <v>0</v>
      </c>
      <c r="I528" s="117"/>
      <c r="J528" s="111"/>
      <c r="N528" s="49"/>
    </row>
    <row r="529" spans="1:14" ht="15.75" customHeight="1" thickTop="1" x14ac:dyDescent="0.25">
      <c r="A529" s="112">
        <v>45962</v>
      </c>
      <c r="B529" s="66" t="s">
        <v>12</v>
      </c>
      <c r="C529" s="67">
        <f>'BOI16'!E178</f>
        <v>0</v>
      </c>
      <c r="D529" s="67">
        <f>'BOI16'!I178</f>
        <v>0</v>
      </c>
      <c r="E529" s="67">
        <f>'BOI16'!J178</f>
        <v>0</v>
      </c>
      <c r="F529" s="68">
        <f>'BOI16'!K178</f>
        <v>0</v>
      </c>
      <c r="G529" s="67">
        <f>'BOI16'!L178</f>
        <v>0</v>
      </c>
      <c r="H529" s="67">
        <f>'BOI16'!M178</f>
        <v>0</v>
      </c>
      <c r="I529" s="115">
        <f t="shared" si="166"/>
        <v>0</v>
      </c>
      <c r="J529" s="109"/>
      <c r="N529" s="49"/>
    </row>
    <row r="530" spans="1:14" ht="15" customHeight="1" x14ac:dyDescent="0.25">
      <c r="A530" s="113"/>
      <c r="B530" s="9" t="s">
        <v>14</v>
      </c>
      <c r="C530" s="17">
        <f>SNRV16!E178</f>
        <v>0</v>
      </c>
      <c r="D530" s="17">
        <f>SNRV16!I178</f>
        <v>0</v>
      </c>
      <c r="E530" s="17">
        <f>SNRV16!J178</f>
        <v>0</v>
      </c>
      <c r="F530" s="43">
        <f>SNRV16!K178</f>
        <v>0</v>
      </c>
      <c r="G530" s="17">
        <f>SNRV16!L178</f>
        <v>0</v>
      </c>
      <c r="H530" s="28">
        <f>SNRV16!M178</f>
        <v>0</v>
      </c>
      <c r="I530" s="116"/>
      <c r="J530" s="110"/>
      <c r="N530" s="49"/>
    </row>
    <row r="531" spans="1:14" ht="15.75" customHeight="1" thickBot="1" x14ac:dyDescent="0.3">
      <c r="A531" s="114"/>
      <c r="B531" s="72" t="s">
        <v>13</v>
      </c>
      <c r="C531" s="73">
        <f>'OWY16'!E178</f>
        <v>0</v>
      </c>
      <c r="D531" s="73">
        <f>'OWY16'!I178</f>
        <v>0</v>
      </c>
      <c r="E531" s="73">
        <f>'OWY16'!J178</f>
        <v>0</v>
      </c>
      <c r="F531" s="74">
        <f>'OWY16'!K178</f>
        <v>0</v>
      </c>
      <c r="G531" s="73">
        <f>'OWY16'!L178</f>
        <v>0</v>
      </c>
      <c r="H531" s="73">
        <f>'OWY16'!M178</f>
        <v>0</v>
      </c>
      <c r="I531" s="117"/>
      <c r="J531" s="111"/>
      <c r="N531" s="49"/>
    </row>
    <row r="532" spans="1:14" thickTop="1" x14ac:dyDescent="0.25">
      <c r="A532" s="112">
        <v>45963</v>
      </c>
      <c r="B532" s="66" t="s">
        <v>12</v>
      </c>
      <c r="C532" s="67">
        <f>'BOI16'!E179</f>
        <v>0</v>
      </c>
      <c r="D532" s="67">
        <f>'BOI16'!I179</f>
        <v>0</v>
      </c>
      <c r="E532" s="67">
        <f>'BOI16'!J179</f>
        <v>0</v>
      </c>
      <c r="F532" s="67">
        <f>'BOI16'!K179</f>
        <v>0</v>
      </c>
      <c r="G532" s="67">
        <f>'BOI16'!L179</f>
        <v>0</v>
      </c>
      <c r="H532" s="67">
        <f>'BOI16'!M179</f>
        <v>0</v>
      </c>
      <c r="I532" s="115">
        <f t="shared" si="166"/>
        <v>0</v>
      </c>
      <c r="J532" s="109"/>
      <c r="N532" s="49"/>
    </row>
    <row r="533" spans="1:14" ht="14.25" x14ac:dyDescent="0.25">
      <c r="A533" s="113"/>
      <c r="B533" s="9" t="s">
        <v>14</v>
      </c>
      <c r="C533" s="17">
        <f>SNRV16!E179</f>
        <v>0</v>
      </c>
      <c r="D533" s="17">
        <f>SNRV16!I179</f>
        <v>0</v>
      </c>
      <c r="E533" s="17">
        <f>SNRV16!J179</f>
        <v>0</v>
      </c>
      <c r="F533" s="17">
        <f>SNRV16!K179</f>
        <v>0</v>
      </c>
      <c r="G533" s="17">
        <f>SNRV16!L179</f>
        <v>0</v>
      </c>
      <c r="H533" s="17">
        <f>SNRV16!M179</f>
        <v>0</v>
      </c>
      <c r="I533" s="116"/>
      <c r="J533" s="110"/>
      <c r="N533" s="49"/>
    </row>
    <row r="534" spans="1:14" thickBot="1" x14ac:dyDescent="0.3">
      <c r="A534" s="114"/>
      <c r="B534" s="72" t="s">
        <v>13</v>
      </c>
      <c r="C534" s="73">
        <f>'OWY16'!E179</f>
        <v>0</v>
      </c>
      <c r="D534" s="73">
        <f>'OWY16'!I179</f>
        <v>0</v>
      </c>
      <c r="E534" s="73">
        <f>'OWY16'!J179</f>
        <v>0</v>
      </c>
      <c r="F534" s="73">
        <f>'OWY16'!K179</f>
        <v>0</v>
      </c>
      <c r="G534" s="73">
        <f>'OWY16'!L179</f>
        <v>0</v>
      </c>
      <c r="H534" s="73">
        <f>'OWY16'!M179</f>
        <v>0</v>
      </c>
      <c r="I534" s="117"/>
      <c r="J534" s="111"/>
    </row>
    <row r="535" spans="1:14" ht="15.75" thickTop="1" x14ac:dyDescent="0.25"/>
    <row r="536" spans="1:14" x14ac:dyDescent="0.25">
      <c r="C536" s="49"/>
    </row>
  </sheetData>
  <mergeCells count="548">
    <mergeCell ref="L60:M60"/>
    <mergeCell ref="L57:M57"/>
    <mergeCell ref="L58:M58"/>
    <mergeCell ref="L59:M59"/>
    <mergeCell ref="L26:M27"/>
    <mergeCell ref="N26:N27"/>
    <mergeCell ref="O26:O27"/>
    <mergeCell ref="P26:P27"/>
    <mergeCell ref="L56:M56"/>
    <mergeCell ref="L55:M55"/>
    <mergeCell ref="N55:P55"/>
    <mergeCell ref="J481:J483"/>
    <mergeCell ref="J484:J486"/>
    <mergeCell ref="J487:J489"/>
    <mergeCell ref="J490:J492"/>
    <mergeCell ref="J493:J495"/>
    <mergeCell ref="J454:J456"/>
    <mergeCell ref="J457:J459"/>
    <mergeCell ref="J460:J462"/>
    <mergeCell ref="J463:J465"/>
    <mergeCell ref="J466:J468"/>
    <mergeCell ref="J469:J471"/>
    <mergeCell ref="J472:J474"/>
    <mergeCell ref="J475:J477"/>
    <mergeCell ref="J478:J480"/>
    <mergeCell ref="J427:J429"/>
    <mergeCell ref="J430:J432"/>
    <mergeCell ref="J433:J435"/>
    <mergeCell ref="J436:J438"/>
    <mergeCell ref="J439:J441"/>
    <mergeCell ref="J442:J444"/>
    <mergeCell ref="J445:J447"/>
    <mergeCell ref="J448:J450"/>
    <mergeCell ref="J451:J453"/>
    <mergeCell ref="J400:J402"/>
    <mergeCell ref="J403:J405"/>
    <mergeCell ref="J406:J408"/>
    <mergeCell ref="J409:J411"/>
    <mergeCell ref="J412:J414"/>
    <mergeCell ref="J415:J417"/>
    <mergeCell ref="J418:J420"/>
    <mergeCell ref="J421:J423"/>
    <mergeCell ref="J424:J426"/>
    <mergeCell ref="J373:J375"/>
    <mergeCell ref="J376:J378"/>
    <mergeCell ref="J379:J381"/>
    <mergeCell ref="J382:J384"/>
    <mergeCell ref="J385:J387"/>
    <mergeCell ref="J388:J390"/>
    <mergeCell ref="J391:J393"/>
    <mergeCell ref="J394:J396"/>
    <mergeCell ref="J397:J399"/>
    <mergeCell ref="J346:J348"/>
    <mergeCell ref="J349:J351"/>
    <mergeCell ref="J352:J354"/>
    <mergeCell ref="J355:J357"/>
    <mergeCell ref="J358:J360"/>
    <mergeCell ref="J361:J363"/>
    <mergeCell ref="J364:J366"/>
    <mergeCell ref="J367:J369"/>
    <mergeCell ref="J370:J372"/>
    <mergeCell ref="J319:J321"/>
    <mergeCell ref="J322:J324"/>
    <mergeCell ref="J325:J327"/>
    <mergeCell ref="J328:J330"/>
    <mergeCell ref="J331:J333"/>
    <mergeCell ref="J334:J336"/>
    <mergeCell ref="J337:J339"/>
    <mergeCell ref="J340:J342"/>
    <mergeCell ref="J343:J345"/>
    <mergeCell ref="J292:J294"/>
    <mergeCell ref="J295:J297"/>
    <mergeCell ref="J298:J300"/>
    <mergeCell ref="J301:J303"/>
    <mergeCell ref="J304:J306"/>
    <mergeCell ref="J307:J309"/>
    <mergeCell ref="J310:J312"/>
    <mergeCell ref="J313:J315"/>
    <mergeCell ref="J316:J318"/>
    <mergeCell ref="J265:J267"/>
    <mergeCell ref="J268:J270"/>
    <mergeCell ref="J271:J273"/>
    <mergeCell ref="J274:J276"/>
    <mergeCell ref="J277:J279"/>
    <mergeCell ref="J280:J282"/>
    <mergeCell ref="J283:J285"/>
    <mergeCell ref="J286:J288"/>
    <mergeCell ref="J289:J291"/>
    <mergeCell ref="J238:J240"/>
    <mergeCell ref="J241:J243"/>
    <mergeCell ref="J244:J246"/>
    <mergeCell ref="J247:J249"/>
    <mergeCell ref="J250:J252"/>
    <mergeCell ref="J253:J255"/>
    <mergeCell ref="J256:J258"/>
    <mergeCell ref="J259:J261"/>
    <mergeCell ref="J262:J264"/>
    <mergeCell ref="J211:J213"/>
    <mergeCell ref="J214:J216"/>
    <mergeCell ref="J217:J219"/>
    <mergeCell ref="J220:J222"/>
    <mergeCell ref="J223:J225"/>
    <mergeCell ref="J226:J228"/>
    <mergeCell ref="J229:J231"/>
    <mergeCell ref="J232:J234"/>
    <mergeCell ref="J235:J237"/>
    <mergeCell ref="J184:J186"/>
    <mergeCell ref="J187:J189"/>
    <mergeCell ref="J190:J192"/>
    <mergeCell ref="J193:J195"/>
    <mergeCell ref="J196:J198"/>
    <mergeCell ref="J199:J201"/>
    <mergeCell ref="J202:J204"/>
    <mergeCell ref="J205:J207"/>
    <mergeCell ref="J208:J210"/>
    <mergeCell ref="J157:J159"/>
    <mergeCell ref="J160:J162"/>
    <mergeCell ref="J163:J165"/>
    <mergeCell ref="J166:J168"/>
    <mergeCell ref="J169:J171"/>
    <mergeCell ref="J172:J174"/>
    <mergeCell ref="J175:J177"/>
    <mergeCell ref="J178:J180"/>
    <mergeCell ref="J181:J183"/>
    <mergeCell ref="J130:J132"/>
    <mergeCell ref="J133:J135"/>
    <mergeCell ref="J136:J138"/>
    <mergeCell ref="J139:J141"/>
    <mergeCell ref="J142:J144"/>
    <mergeCell ref="J145:J147"/>
    <mergeCell ref="J148:J150"/>
    <mergeCell ref="J151:J153"/>
    <mergeCell ref="J154:J156"/>
    <mergeCell ref="J103:J105"/>
    <mergeCell ref="J106:J108"/>
    <mergeCell ref="J109:J111"/>
    <mergeCell ref="J112:J114"/>
    <mergeCell ref="J115:J117"/>
    <mergeCell ref="J118:J120"/>
    <mergeCell ref="J121:J123"/>
    <mergeCell ref="J124:J126"/>
    <mergeCell ref="J127:J129"/>
    <mergeCell ref="J76:J78"/>
    <mergeCell ref="J79:J81"/>
    <mergeCell ref="J82:J84"/>
    <mergeCell ref="J85:J87"/>
    <mergeCell ref="J88:J90"/>
    <mergeCell ref="J91:J93"/>
    <mergeCell ref="J94:J96"/>
    <mergeCell ref="J97:J99"/>
    <mergeCell ref="J100:J102"/>
    <mergeCell ref="J49:J51"/>
    <mergeCell ref="J52:J54"/>
    <mergeCell ref="J55:J57"/>
    <mergeCell ref="J58:J60"/>
    <mergeCell ref="J61:J63"/>
    <mergeCell ref="J64:J66"/>
    <mergeCell ref="J67:J69"/>
    <mergeCell ref="J70:J72"/>
    <mergeCell ref="J73:J75"/>
    <mergeCell ref="J4:J6"/>
    <mergeCell ref="J7:J9"/>
    <mergeCell ref="J10:J12"/>
    <mergeCell ref="J13:J15"/>
    <mergeCell ref="J16:J18"/>
    <mergeCell ref="J19:J21"/>
    <mergeCell ref="J22:J24"/>
    <mergeCell ref="J25:J27"/>
    <mergeCell ref="J28:J30"/>
    <mergeCell ref="A496:A498"/>
    <mergeCell ref="A493:A495"/>
    <mergeCell ref="A472:A474"/>
    <mergeCell ref="A469:A471"/>
    <mergeCell ref="A466:A468"/>
    <mergeCell ref="A481:A483"/>
    <mergeCell ref="A478:A480"/>
    <mergeCell ref="A475:A477"/>
    <mergeCell ref="A490:A492"/>
    <mergeCell ref="A487:A489"/>
    <mergeCell ref="A484:A486"/>
    <mergeCell ref="A4:A6"/>
    <mergeCell ref="A37:A39"/>
    <mergeCell ref="A34:A36"/>
    <mergeCell ref="A31:A33"/>
    <mergeCell ref="A46:A48"/>
    <mergeCell ref="A43:A45"/>
    <mergeCell ref="A463:A465"/>
    <mergeCell ref="A460:A462"/>
    <mergeCell ref="A457:A459"/>
    <mergeCell ref="A40:A42"/>
    <mergeCell ref="A19:A21"/>
    <mergeCell ref="A16:A18"/>
    <mergeCell ref="A13:A15"/>
    <mergeCell ref="A28:A30"/>
    <mergeCell ref="A25:A27"/>
    <mergeCell ref="A22:A24"/>
    <mergeCell ref="A10:A12"/>
    <mergeCell ref="A7:A9"/>
    <mergeCell ref="A448:A450"/>
    <mergeCell ref="A451:A453"/>
    <mergeCell ref="A454:A456"/>
    <mergeCell ref="A439:A441"/>
    <mergeCell ref="A421:A423"/>
    <mergeCell ref="A403:A405"/>
    <mergeCell ref="I493:I495"/>
    <mergeCell ref="I496:I498"/>
    <mergeCell ref="L3:M3"/>
    <mergeCell ref="L4:M4"/>
    <mergeCell ref="L5:M5"/>
    <mergeCell ref="L6:M6"/>
    <mergeCell ref="L7:M7"/>
    <mergeCell ref="L8:M8"/>
    <mergeCell ref="I484:I486"/>
    <mergeCell ref="I487:I489"/>
    <mergeCell ref="I490:I492"/>
    <mergeCell ref="I475:I477"/>
    <mergeCell ref="I478:I480"/>
    <mergeCell ref="I481:I483"/>
    <mergeCell ref="I466:I468"/>
    <mergeCell ref="I469:I471"/>
    <mergeCell ref="I472:I474"/>
    <mergeCell ref="I457:I459"/>
    <mergeCell ref="I460:I462"/>
    <mergeCell ref="I463:I465"/>
    <mergeCell ref="I448:I450"/>
    <mergeCell ref="I451:I453"/>
    <mergeCell ref="I454:I456"/>
    <mergeCell ref="I439:I441"/>
    <mergeCell ref="A442:A444"/>
    <mergeCell ref="I442:I444"/>
    <mergeCell ref="A445:A447"/>
    <mergeCell ref="I445:I447"/>
    <mergeCell ref="A430:A432"/>
    <mergeCell ref="I430:I432"/>
    <mergeCell ref="A433:A435"/>
    <mergeCell ref="I433:I435"/>
    <mergeCell ref="A436:A438"/>
    <mergeCell ref="I436:I438"/>
    <mergeCell ref="I421:I423"/>
    <mergeCell ref="A424:A426"/>
    <mergeCell ref="I424:I426"/>
    <mergeCell ref="A427:A429"/>
    <mergeCell ref="I427:I429"/>
    <mergeCell ref="A412:A414"/>
    <mergeCell ref="I412:I414"/>
    <mergeCell ref="A415:A417"/>
    <mergeCell ref="I415:I417"/>
    <mergeCell ref="A418:A420"/>
    <mergeCell ref="I418:I420"/>
    <mergeCell ref="I403:I405"/>
    <mergeCell ref="A406:A408"/>
    <mergeCell ref="I406:I408"/>
    <mergeCell ref="A409:A411"/>
    <mergeCell ref="I409:I411"/>
    <mergeCell ref="A394:A396"/>
    <mergeCell ref="I394:I396"/>
    <mergeCell ref="A397:A399"/>
    <mergeCell ref="I397:I399"/>
    <mergeCell ref="A400:A402"/>
    <mergeCell ref="I400:I402"/>
    <mergeCell ref="A385:A387"/>
    <mergeCell ref="I385:I387"/>
    <mergeCell ref="A388:A390"/>
    <mergeCell ref="I388:I390"/>
    <mergeCell ref="A391:A393"/>
    <mergeCell ref="I391:I393"/>
    <mergeCell ref="A376:A378"/>
    <mergeCell ref="I376:I378"/>
    <mergeCell ref="A379:A381"/>
    <mergeCell ref="I379:I381"/>
    <mergeCell ref="A382:A384"/>
    <mergeCell ref="I382:I384"/>
    <mergeCell ref="A361:A363"/>
    <mergeCell ref="I361:I363"/>
    <mergeCell ref="A364:A366"/>
    <mergeCell ref="I364:I366"/>
    <mergeCell ref="A367:A369"/>
    <mergeCell ref="I367:I369"/>
    <mergeCell ref="A337:A339"/>
    <mergeCell ref="I337:I339"/>
    <mergeCell ref="A340:A342"/>
    <mergeCell ref="I340:I342"/>
    <mergeCell ref="A343:A345"/>
    <mergeCell ref="I343:I345"/>
    <mergeCell ref="A316:A318"/>
    <mergeCell ref="I316:I318"/>
    <mergeCell ref="A319:A321"/>
    <mergeCell ref="I319:I321"/>
    <mergeCell ref="A325:A327"/>
    <mergeCell ref="I325:I327"/>
    <mergeCell ref="A331:A333"/>
    <mergeCell ref="I331:I333"/>
    <mergeCell ref="A322:A324"/>
    <mergeCell ref="I322:I324"/>
    <mergeCell ref="A292:A294"/>
    <mergeCell ref="I292:I294"/>
    <mergeCell ref="A298:A300"/>
    <mergeCell ref="I298:I300"/>
    <mergeCell ref="A301:A303"/>
    <mergeCell ref="I301:I303"/>
    <mergeCell ref="A271:A273"/>
    <mergeCell ref="I271:I273"/>
    <mergeCell ref="A274:A276"/>
    <mergeCell ref="I274:I276"/>
    <mergeCell ref="A277:A279"/>
    <mergeCell ref="I277:I279"/>
    <mergeCell ref="A283:A285"/>
    <mergeCell ref="I283:I285"/>
    <mergeCell ref="A286:A288"/>
    <mergeCell ref="I286:I288"/>
    <mergeCell ref="A289:A291"/>
    <mergeCell ref="I289:I291"/>
    <mergeCell ref="A280:A282"/>
    <mergeCell ref="I280:I282"/>
    <mergeCell ref="A229:A231"/>
    <mergeCell ref="I229:I231"/>
    <mergeCell ref="A232:A234"/>
    <mergeCell ref="I232:I234"/>
    <mergeCell ref="A235:A237"/>
    <mergeCell ref="I235:I237"/>
    <mergeCell ref="A244:A246"/>
    <mergeCell ref="I244:I246"/>
    <mergeCell ref="A238:A240"/>
    <mergeCell ref="I238:I240"/>
    <mergeCell ref="A241:A243"/>
    <mergeCell ref="I241:I243"/>
    <mergeCell ref="A184:A186"/>
    <mergeCell ref="I184:I186"/>
    <mergeCell ref="A190:A192"/>
    <mergeCell ref="I190:I192"/>
    <mergeCell ref="A193:A195"/>
    <mergeCell ref="I193:I195"/>
    <mergeCell ref="A199:A201"/>
    <mergeCell ref="I199:I201"/>
    <mergeCell ref="A202:A204"/>
    <mergeCell ref="I202:I204"/>
    <mergeCell ref="A187:A189"/>
    <mergeCell ref="I187:I189"/>
    <mergeCell ref="A196:A198"/>
    <mergeCell ref="I196:I198"/>
    <mergeCell ref="A160:A162"/>
    <mergeCell ref="I160:I162"/>
    <mergeCell ref="A163:A165"/>
    <mergeCell ref="I163:I165"/>
    <mergeCell ref="A166:A168"/>
    <mergeCell ref="I166:I168"/>
    <mergeCell ref="A136:A138"/>
    <mergeCell ref="I136:I138"/>
    <mergeCell ref="A142:A144"/>
    <mergeCell ref="I142:I144"/>
    <mergeCell ref="A145:A147"/>
    <mergeCell ref="I145:I147"/>
    <mergeCell ref="A151:A153"/>
    <mergeCell ref="I151:I153"/>
    <mergeCell ref="A154:A156"/>
    <mergeCell ref="I154:I156"/>
    <mergeCell ref="A157:A159"/>
    <mergeCell ref="I157:I159"/>
    <mergeCell ref="A139:A141"/>
    <mergeCell ref="I139:I141"/>
    <mergeCell ref="A148:A150"/>
    <mergeCell ref="I148:I150"/>
    <mergeCell ref="A112:A114"/>
    <mergeCell ref="I112:I114"/>
    <mergeCell ref="A115:A117"/>
    <mergeCell ref="I115:I117"/>
    <mergeCell ref="A118:A120"/>
    <mergeCell ref="I118:I120"/>
    <mergeCell ref="A88:A90"/>
    <mergeCell ref="I88:I90"/>
    <mergeCell ref="A94:A96"/>
    <mergeCell ref="I94:I96"/>
    <mergeCell ref="A100:A102"/>
    <mergeCell ref="I100:I102"/>
    <mergeCell ref="A109:A111"/>
    <mergeCell ref="I109:I111"/>
    <mergeCell ref="A103:A105"/>
    <mergeCell ref="I103:I105"/>
    <mergeCell ref="A106:A108"/>
    <mergeCell ref="I106:I108"/>
    <mergeCell ref="A97:A99"/>
    <mergeCell ref="I97:I99"/>
    <mergeCell ref="A91:A93"/>
    <mergeCell ref="I91:I93"/>
    <mergeCell ref="A64:A66"/>
    <mergeCell ref="I64:I66"/>
    <mergeCell ref="A70:A72"/>
    <mergeCell ref="I70:I72"/>
    <mergeCell ref="A73:A75"/>
    <mergeCell ref="I73:I75"/>
    <mergeCell ref="A373:A375"/>
    <mergeCell ref="I373:I375"/>
    <mergeCell ref="A370:A372"/>
    <mergeCell ref="I370:I372"/>
    <mergeCell ref="A355:A357"/>
    <mergeCell ref="I355:I357"/>
    <mergeCell ref="A358:A360"/>
    <mergeCell ref="I358:I360"/>
    <mergeCell ref="A352:A354"/>
    <mergeCell ref="I352:I354"/>
    <mergeCell ref="A346:A348"/>
    <mergeCell ref="I346:I348"/>
    <mergeCell ref="A349:A351"/>
    <mergeCell ref="I349:I351"/>
    <mergeCell ref="A334:A336"/>
    <mergeCell ref="I334:I336"/>
    <mergeCell ref="A328:A330"/>
    <mergeCell ref="I328:I330"/>
    <mergeCell ref="A313:A315"/>
    <mergeCell ref="I313:I315"/>
    <mergeCell ref="A307:A309"/>
    <mergeCell ref="I307:I309"/>
    <mergeCell ref="A310:A312"/>
    <mergeCell ref="I310:I312"/>
    <mergeCell ref="A295:A297"/>
    <mergeCell ref="I295:I297"/>
    <mergeCell ref="A304:A306"/>
    <mergeCell ref="I304:I306"/>
    <mergeCell ref="A268:A270"/>
    <mergeCell ref="I268:I270"/>
    <mergeCell ref="A265:A267"/>
    <mergeCell ref="I265:I267"/>
    <mergeCell ref="A256:A258"/>
    <mergeCell ref="I256:I258"/>
    <mergeCell ref="A247:A249"/>
    <mergeCell ref="I247:I249"/>
    <mergeCell ref="A250:A252"/>
    <mergeCell ref="I250:I252"/>
    <mergeCell ref="A253:A255"/>
    <mergeCell ref="I253:I255"/>
    <mergeCell ref="A259:A261"/>
    <mergeCell ref="I259:I261"/>
    <mergeCell ref="A262:A264"/>
    <mergeCell ref="I262:I264"/>
    <mergeCell ref="A223:A225"/>
    <mergeCell ref="I223:I225"/>
    <mergeCell ref="A226:A228"/>
    <mergeCell ref="I226:I228"/>
    <mergeCell ref="A217:A219"/>
    <mergeCell ref="I217:I219"/>
    <mergeCell ref="A220:A222"/>
    <mergeCell ref="I220:I222"/>
    <mergeCell ref="A205:A207"/>
    <mergeCell ref="I205:I207"/>
    <mergeCell ref="A208:A210"/>
    <mergeCell ref="I208:I210"/>
    <mergeCell ref="A211:A213"/>
    <mergeCell ref="I211:I213"/>
    <mergeCell ref="A214:A216"/>
    <mergeCell ref="I214:I216"/>
    <mergeCell ref="A178:A180"/>
    <mergeCell ref="I178:I180"/>
    <mergeCell ref="A181:A183"/>
    <mergeCell ref="I181:I183"/>
    <mergeCell ref="A175:A177"/>
    <mergeCell ref="I175:I177"/>
    <mergeCell ref="A169:A171"/>
    <mergeCell ref="I169:I171"/>
    <mergeCell ref="A172:A174"/>
    <mergeCell ref="I172:I174"/>
    <mergeCell ref="A130:A132"/>
    <mergeCell ref="I130:I132"/>
    <mergeCell ref="A133:A135"/>
    <mergeCell ref="I133:I135"/>
    <mergeCell ref="A121:A123"/>
    <mergeCell ref="I121:I123"/>
    <mergeCell ref="A124:A126"/>
    <mergeCell ref="I124:I126"/>
    <mergeCell ref="A127:A129"/>
    <mergeCell ref="I127:I129"/>
    <mergeCell ref="A82:A84"/>
    <mergeCell ref="I82:I84"/>
    <mergeCell ref="A85:A87"/>
    <mergeCell ref="I85:I87"/>
    <mergeCell ref="A79:A81"/>
    <mergeCell ref="I79:I81"/>
    <mergeCell ref="A76:A78"/>
    <mergeCell ref="I76:I78"/>
    <mergeCell ref="A67:A69"/>
    <mergeCell ref="I67:I69"/>
    <mergeCell ref="A58:A60"/>
    <mergeCell ref="I58:I60"/>
    <mergeCell ref="A61:A63"/>
    <mergeCell ref="I61:I63"/>
    <mergeCell ref="A49:A51"/>
    <mergeCell ref="I49:I51"/>
    <mergeCell ref="A52:A54"/>
    <mergeCell ref="I52:I54"/>
    <mergeCell ref="A55:A57"/>
    <mergeCell ref="I55:I57"/>
    <mergeCell ref="I40:I42"/>
    <mergeCell ref="I43:I45"/>
    <mergeCell ref="I46:I48"/>
    <mergeCell ref="I31:I33"/>
    <mergeCell ref="I34:I36"/>
    <mergeCell ref="I37:I39"/>
    <mergeCell ref="J31:J33"/>
    <mergeCell ref="J34:J36"/>
    <mergeCell ref="J37:J39"/>
    <mergeCell ref="J40:J42"/>
    <mergeCell ref="J43:J45"/>
    <mergeCell ref="J46:J48"/>
    <mergeCell ref="I4:I6"/>
    <mergeCell ref="I7:I9"/>
    <mergeCell ref="I10:I12"/>
    <mergeCell ref="I22:I24"/>
    <mergeCell ref="I25:I27"/>
    <mergeCell ref="I28:I30"/>
    <mergeCell ref="I13:I15"/>
    <mergeCell ref="I16:I18"/>
    <mergeCell ref="I19:I21"/>
    <mergeCell ref="A520:A522"/>
    <mergeCell ref="A523:A525"/>
    <mergeCell ref="A526:A528"/>
    <mergeCell ref="A529:A531"/>
    <mergeCell ref="I499:I501"/>
    <mergeCell ref="I502:I504"/>
    <mergeCell ref="I505:I507"/>
    <mergeCell ref="I508:I510"/>
    <mergeCell ref="I511:I513"/>
    <mergeCell ref="I514:I516"/>
    <mergeCell ref="I517:I519"/>
    <mergeCell ref="I520:I522"/>
    <mergeCell ref="I523:I525"/>
    <mergeCell ref="J523:J525"/>
    <mergeCell ref="J526:J528"/>
    <mergeCell ref="J529:J531"/>
    <mergeCell ref="A532:A534"/>
    <mergeCell ref="I532:I534"/>
    <mergeCell ref="J532:J534"/>
    <mergeCell ref="J496:J498"/>
    <mergeCell ref="J499:J501"/>
    <mergeCell ref="J502:J504"/>
    <mergeCell ref="J505:J507"/>
    <mergeCell ref="J508:J510"/>
    <mergeCell ref="J511:J513"/>
    <mergeCell ref="J514:J516"/>
    <mergeCell ref="J517:J519"/>
    <mergeCell ref="J520:J522"/>
    <mergeCell ref="I526:I528"/>
    <mergeCell ref="I529:I531"/>
    <mergeCell ref="A499:A501"/>
    <mergeCell ref="A502:A504"/>
    <mergeCell ref="A505:A507"/>
    <mergeCell ref="A508:A510"/>
    <mergeCell ref="A511:A513"/>
    <mergeCell ref="A514:A516"/>
    <mergeCell ref="A517:A519"/>
  </mergeCells>
  <pageMargins left="0.25" right="0.2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8FA6-D037-4B70-B20C-8FCE834CCCBB}">
  <dimension ref="A1:J179"/>
  <sheetViews>
    <sheetView zoomScale="110" zoomScaleNormal="110" workbookViewId="0">
      <selection activeCell="C179" sqref="C179"/>
    </sheetView>
  </sheetViews>
  <sheetFormatPr defaultColWidth="9.140625" defaultRowHeight="12.75" x14ac:dyDescent="0.2"/>
  <cols>
    <col min="1" max="1" width="7.42578125" style="34" bestFit="1" customWidth="1"/>
    <col min="2" max="2" width="14" style="34" bestFit="1" customWidth="1"/>
    <col min="3" max="3" width="14" style="34" customWidth="1"/>
    <col min="4" max="6" width="9.140625" style="34"/>
    <col min="7" max="7" width="9.85546875" style="34" customWidth="1"/>
    <col min="8" max="16384" width="9.140625" style="34"/>
  </cols>
  <sheetData>
    <row r="1" spans="1:7" x14ac:dyDescent="0.2">
      <c r="A1" s="33" t="s">
        <v>30</v>
      </c>
      <c r="B1" s="33" t="s">
        <v>31</v>
      </c>
      <c r="C1" s="33" t="s">
        <v>32</v>
      </c>
    </row>
    <row r="2" spans="1:7" x14ac:dyDescent="0.2">
      <c r="B2" s="86" t="s">
        <v>33</v>
      </c>
      <c r="C2" s="86" t="s">
        <v>34</v>
      </c>
      <c r="D2" s="87">
        <v>0.75</v>
      </c>
      <c r="E2" s="87">
        <v>0.9</v>
      </c>
      <c r="F2" s="87">
        <v>0.97</v>
      </c>
      <c r="G2" s="88">
        <v>2025</v>
      </c>
    </row>
    <row r="3" spans="1:7" ht="15" x14ac:dyDescent="0.25">
      <c r="A3" s="35">
        <v>45787</v>
      </c>
      <c r="B3">
        <v>37.299999999999997</v>
      </c>
      <c r="C3">
        <v>25.6</v>
      </c>
      <c r="D3" s="34">
        <v>54</v>
      </c>
      <c r="E3" s="34">
        <v>63</v>
      </c>
      <c r="F3" s="34">
        <v>68</v>
      </c>
      <c r="G3" s="76" t="str">
        <f>IF(AND('BOI16'!B3&gt;=0,'BOI16'!B3&lt;&gt;""),'BOI16'!B3,"")</f>
        <v/>
      </c>
    </row>
    <row r="4" spans="1:7" ht="15" x14ac:dyDescent="0.25">
      <c r="A4" s="35">
        <v>45788</v>
      </c>
      <c r="B4">
        <v>37.4</v>
      </c>
      <c r="C4">
        <v>27.1</v>
      </c>
      <c r="D4" s="34">
        <v>54</v>
      </c>
      <c r="E4" s="34">
        <v>63</v>
      </c>
      <c r="F4" s="34">
        <v>68</v>
      </c>
      <c r="G4" s="76" t="str">
        <f>IF(AND('BOI16'!B4&gt;=0,'BOI16'!B4&lt;&gt;""),'BOI16'!B4,"")</f>
        <v/>
      </c>
    </row>
    <row r="5" spans="1:7" ht="15" x14ac:dyDescent="0.25">
      <c r="A5" s="35">
        <v>45789</v>
      </c>
      <c r="B5">
        <v>34.6</v>
      </c>
      <c r="C5">
        <v>27.1</v>
      </c>
      <c r="D5" s="34">
        <v>54</v>
      </c>
      <c r="E5" s="34">
        <v>63</v>
      </c>
      <c r="F5" s="34">
        <v>68</v>
      </c>
      <c r="G5" s="76" t="str">
        <f>IF(AND('BOI16'!B5&gt;=0,'BOI16'!B5&lt;&gt;""),'BOI16'!B5,"")</f>
        <v/>
      </c>
    </row>
    <row r="6" spans="1:7" ht="15" x14ac:dyDescent="0.25">
      <c r="A6" s="35">
        <v>45790</v>
      </c>
      <c r="B6">
        <v>36.4</v>
      </c>
      <c r="C6">
        <v>26.1</v>
      </c>
      <c r="D6" s="34">
        <v>54</v>
      </c>
      <c r="E6" s="34">
        <v>63</v>
      </c>
      <c r="F6" s="34">
        <v>68</v>
      </c>
      <c r="G6" s="76" t="str">
        <f>IF(AND('BOI16'!B6&gt;=0,'BOI16'!B6&lt;&gt;""),'BOI16'!B6,"")</f>
        <v/>
      </c>
    </row>
    <row r="7" spans="1:7" ht="15" x14ac:dyDescent="0.25">
      <c r="A7" s="35">
        <v>45791</v>
      </c>
      <c r="B7">
        <v>37.5</v>
      </c>
      <c r="C7">
        <v>26.5</v>
      </c>
      <c r="D7" s="34">
        <v>54</v>
      </c>
      <c r="E7" s="34">
        <v>63</v>
      </c>
      <c r="F7" s="34">
        <v>68</v>
      </c>
      <c r="G7" s="76" t="str">
        <f>IF(AND('BOI16'!B7&gt;=0,'BOI16'!B7&lt;&gt;""),'BOI16'!B7,"")</f>
        <v/>
      </c>
    </row>
    <row r="8" spans="1:7" ht="15" x14ac:dyDescent="0.25">
      <c r="A8" s="35">
        <v>45792</v>
      </c>
      <c r="B8">
        <v>37.4</v>
      </c>
      <c r="C8">
        <v>25.2</v>
      </c>
      <c r="D8" s="34">
        <v>54</v>
      </c>
      <c r="E8" s="34">
        <v>63</v>
      </c>
      <c r="F8" s="34">
        <v>68</v>
      </c>
      <c r="G8" s="76" t="str">
        <f>IF(AND('BOI16'!B8&gt;=0,'BOI16'!B8&lt;&gt;""),'BOI16'!B8,"")</f>
        <v/>
      </c>
    </row>
    <row r="9" spans="1:7" ht="15" x14ac:dyDescent="0.25">
      <c r="A9" s="35">
        <v>45793</v>
      </c>
      <c r="B9">
        <v>33.799999999999997</v>
      </c>
      <c r="C9">
        <v>24.5</v>
      </c>
      <c r="D9" s="34">
        <v>54</v>
      </c>
      <c r="E9" s="34">
        <v>63</v>
      </c>
      <c r="F9" s="34">
        <v>68</v>
      </c>
      <c r="G9" s="76" t="str">
        <f>IF(AND('BOI16'!B9&gt;=0,'BOI16'!B9&lt;&gt;""),'BOI16'!B9,"")</f>
        <v/>
      </c>
    </row>
    <row r="10" spans="1:7" ht="15" x14ac:dyDescent="0.25">
      <c r="A10" s="35">
        <v>45794</v>
      </c>
      <c r="B10">
        <v>32.299999999999997</v>
      </c>
      <c r="C10">
        <v>22.8</v>
      </c>
      <c r="D10" s="34">
        <v>54</v>
      </c>
      <c r="E10" s="34">
        <v>63</v>
      </c>
      <c r="F10" s="34">
        <v>68</v>
      </c>
      <c r="G10" s="76" t="str">
        <f>IF(AND('BOI16'!B10&gt;=0,'BOI16'!B10&lt;&gt;""),'BOI16'!B10,"")</f>
        <v/>
      </c>
    </row>
    <row r="11" spans="1:7" ht="15" x14ac:dyDescent="0.25">
      <c r="A11" s="35">
        <v>45795</v>
      </c>
      <c r="B11">
        <v>32.200000000000003</v>
      </c>
      <c r="C11">
        <v>23</v>
      </c>
      <c r="D11" s="34">
        <v>54</v>
      </c>
      <c r="E11" s="34">
        <v>63</v>
      </c>
      <c r="F11" s="34">
        <v>68</v>
      </c>
      <c r="G11" s="76" t="str">
        <f>IF(AND('BOI16'!B11&gt;=0,'BOI16'!B11&lt;&gt;""),'BOI16'!B11,"")</f>
        <v/>
      </c>
    </row>
    <row r="12" spans="1:7" ht="15" x14ac:dyDescent="0.25">
      <c r="A12" s="35">
        <v>45796</v>
      </c>
      <c r="B12">
        <v>29.6</v>
      </c>
      <c r="C12">
        <v>22.6</v>
      </c>
      <c r="D12" s="34">
        <v>54</v>
      </c>
      <c r="E12" s="34">
        <v>63</v>
      </c>
      <c r="F12" s="34">
        <v>68</v>
      </c>
      <c r="G12" s="76" t="str">
        <f>IF(AND('BOI16'!B12&gt;=0,'BOI16'!B12&lt;&gt;""),'BOI16'!B12,"")</f>
        <v/>
      </c>
    </row>
    <row r="13" spans="1:7" ht="15" x14ac:dyDescent="0.25">
      <c r="A13" s="35">
        <v>45797</v>
      </c>
      <c r="B13">
        <v>32.4</v>
      </c>
      <c r="C13">
        <v>19.8</v>
      </c>
      <c r="D13" s="34">
        <v>54</v>
      </c>
      <c r="E13" s="34">
        <v>63</v>
      </c>
      <c r="F13" s="34">
        <v>68</v>
      </c>
      <c r="G13" s="76" t="str">
        <f>IF(AND('BOI16'!B13&gt;=0,'BOI16'!B13&lt;&gt;""),'BOI16'!B13,"")</f>
        <v/>
      </c>
    </row>
    <row r="14" spans="1:7" ht="15" x14ac:dyDescent="0.25">
      <c r="A14" s="35">
        <v>45798</v>
      </c>
      <c r="B14">
        <v>33.9</v>
      </c>
      <c r="C14">
        <v>21.4</v>
      </c>
      <c r="D14" s="34">
        <v>54</v>
      </c>
      <c r="E14" s="34">
        <v>63</v>
      </c>
      <c r="F14" s="34">
        <v>68</v>
      </c>
      <c r="G14" s="76" t="str">
        <f>IF(AND('BOI16'!B14&gt;=0,'BOI16'!B14&lt;&gt;""),'BOI16'!B14,"")</f>
        <v/>
      </c>
    </row>
    <row r="15" spans="1:7" ht="15" x14ac:dyDescent="0.25">
      <c r="A15" s="35">
        <v>45799</v>
      </c>
      <c r="B15">
        <v>33.299999999999997</v>
      </c>
      <c r="C15">
        <v>21.8</v>
      </c>
      <c r="D15" s="34">
        <v>54</v>
      </c>
      <c r="E15" s="34">
        <v>63</v>
      </c>
      <c r="F15" s="34">
        <v>68</v>
      </c>
      <c r="G15" s="76" t="str">
        <f>IF(AND('BOI16'!B15&gt;=0,'BOI16'!B15&lt;&gt;""),'BOI16'!B15,"")</f>
        <v/>
      </c>
    </row>
    <row r="16" spans="1:7" ht="15" x14ac:dyDescent="0.25">
      <c r="A16" s="35">
        <v>45800</v>
      </c>
      <c r="B16">
        <v>36.9</v>
      </c>
      <c r="C16">
        <v>24.4</v>
      </c>
      <c r="D16" s="34">
        <v>54</v>
      </c>
      <c r="E16" s="34">
        <v>63</v>
      </c>
      <c r="F16" s="34">
        <v>68</v>
      </c>
      <c r="G16" s="76" t="str">
        <f>IF(AND('BOI16'!B16&gt;=0,'BOI16'!B16&lt;&gt;""),'BOI16'!B16,"")</f>
        <v/>
      </c>
    </row>
    <row r="17" spans="1:10" ht="15" x14ac:dyDescent="0.25">
      <c r="A17" s="35">
        <v>45801</v>
      </c>
      <c r="B17">
        <v>35</v>
      </c>
      <c r="C17">
        <v>25.4</v>
      </c>
      <c r="D17" s="34">
        <v>54</v>
      </c>
      <c r="E17" s="34">
        <v>63</v>
      </c>
      <c r="F17" s="34">
        <v>68</v>
      </c>
      <c r="G17" s="76" t="str">
        <f>IF(AND('BOI16'!B17&gt;=0,'BOI16'!B17&lt;&gt;""),'BOI16'!B17,"")</f>
        <v/>
      </c>
    </row>
    <row r="18" spans="1:10" ht="15" x14ac:dyDescent="0.25">
      <c r="A18" s="35">
        <v>45802</v>
      </c>
      <c r="B18">
        <v>35.6</v>
      </c>
      <c r="C18">
        <v>25.4</v>
      </c>
      <c r="D18" s="34">
        <v>54</v>
      </c>
      <c r="E18" s="34">
        <v>63</v>
      </c>
      <c r="F18" s="34">
        <v>68</v>
      </c>
      <c r="G18" s="76" t="str">
        <f>IF(AND('BOI16'!B18&gt;=0,'BOI16'!B18&lt;&gt;""),'BOI16'!B18,"")</f>
        <v/>
      </c>
    </row>
    <row r="19" spans="1:10" ht="15" x14ac:dyDescent="0.25">
      <c r="A19" s="35">
        <v>45803</v>
      </c>
      <c r="B19">
        <v>36.799999999999997</v>
      </c>
      <c r="C19">
        <v>25.2</v>
      </c>
      <c r="D19" s="34">
        <v>54</v>
      </c>
      <c r="E19" s="34">
        <v>63</v>
      </c>
      <c r="F19" s="34">
        <v>68</v>
      </c>
      <c r="G19" s="76" t="str">
        <f>IF(AND('BOI16'!B19&gt;=0,'BOI16'!B19&lt;&gt;""),'BOI16'!B19,"")</f>
        <v/>
      </c>
    </row>
    <row r="20" spans="1:10" ht="15" x14ac:dyDescent="0.25">
      <c r="A20" s="35">
        <v>45804</v>
      </c>
      <c r="B20">
        <v>37.5</v>
      </c>
      <c r="C20">
        <v>27.2</v>
      </c>
      <c r="D20" s="34">
        <v>54</v>
      </c>
      <c r="E20" s="34">
        <v>63</v>
      </c>
      <c r="F20" s="34">
        <v>68</v>
      </c>
      <c r="G20" s="76" t="str">
        <f>IF(AND('BOI16'!B20&gt;=0,'BOI16'!B20&lt;&gt;""),'BOI16'!B20,"")</f>
        <v/>
      </c>
    </row>
    <row r="21" spans="1:10" ht="15" x14ac:dyDescent="0.25">
      <c r="A21" s="35">
        <v>45805</v>
      </c>
      <c r="B21">
        <v>37.700000000000003</v>
      </c>
      <c r="C21">
        <v>26.5</v>
      </c>
      <c r="D21" s="34">
        <v>54</v>
      </c>
      <c r="E21" s="34">
        <v>63</v>
      </c>
      <c r="F21" s="34">
        <v>68</v>
      </c>
      <c r="G21" s="76" t="str">
        <f>IF(AND('BOI16'!B21&gt;=0,'BOI16'!B21&lt;&gt;""),'BOI16'!B21,"")</f>
        <v/>
      </c>
    </row>
    <row r="22" spans="1:10" ht="15" x14ac:dyDescent="0.25">
      <c r="A22" s="35">
        <v>45806</v>
      </c>
      <c r="B22">
        <v>39.1</v>
      </c>
      <c r="C22">
        <v>27.3</v>
      </c>
      <c r="D22" s="34">
        <v>54</v>
      </c>
      <c r="E22" s="34">
        <v>63</v>
      </c>
      <c r="F22" s="34">
        <v>68</v>
      </c>
      <c r="G22" s="76" t="str">
        <f>IF(AND('BOI16'!B22&gt;=0,'BOI16'!B22&lt;&gt;""),'BOI16'!B22,"")</f>
        <v/>
      </c>
    </row>
    <row r="23" spans="1:10" ht="15" x14ac:dyDescent="0.25">
      <c r="A23" s="35">
        <v>45807</v>
      </c>
      <c r="B23">
        <v>41</v>
      </c>
      <c r="C23">
        <v>29</v>
      </c>
      <c r="D23" s="34">
        <v>54</v>
      </c>
      <c r="E23" s="34">
        <v>63</v>
      </c>
      <c r="F23" s="34">
        <v>68</v>
      </c>
      <c r="G23" s="76" t="str">
        <f>IF(AND('BOI16'!B23&gt;=0,'BOI16'!B23&lt;&gt;""),'BOI16'!B23,"")</f>
        <v/>
      </c>
    </row>
    <row r="24" spans="1:10" ht="15" x14ac:dyDescent="0.25">
      <c r="A24" s="35">
        <v>45808</v>
      </c>
      <c r="B24">
        <v>42.6</v>
      </c>
      <c r="C24">
        <v>30.3</v>
      </c>
      <c r="D24" s="34">
        <v>54</v>
      </c>
      <c r="E24" s="34">
        <v>63</v>
      </c>
      <c r="F24" s="34">
        <v>68</v>
      </c>
      <c r="G24" s="76" t="str">
        <f>IF(AND('BOI16'!B24&gt;=0,'BOI16'!B24&lt;&gt;""),'BOI16'!B24,"")</f>
        <v/>
      </c>
    </row>
    <row r="25" spans="1:10" ht="15" x14ac:dyDescent="0.25">
      <c r="A25" s="35">
        <v>45809</v>
      </c>
      <c r="B25">
        <v>40.799999999999997</v>
      </c>
      <c r="C25">
        <v>28.6</v>
      </c>
      <c r="D25" s="34">
        <v>54</v>
      </c>
      <c r="E25" s="34">
        <v>63</v>
      </c>
      <c r="F25" s="34">
        <v>68</v>
      </c>
      <c r="G25" s="76" t="str">
        <f>IF(AND('BOI16'!B25&gt;=0,'BOI16'!B25&lt;&gt;""),'BOI16'!B25,"")</f>
        <v/>
      </c>
    </row>
    <row r="26" spans="1:10" ht="15" x14ac:dyDescent="0.25">
      <c r="A26" s="35">
        <v>45810</v>
      </c>
      <c r="B26">
        <v>43.3</v>
      </c>
      <c r="C26">
        <v>32</v>
      </c>
      <c r="D26" s="34">
        <v>54</v>
      </c>
      <c r="E26" s="34">
        <v>63</v>
      </c>
      <c r="F26" s="34">
        <v>68</v>
      </c>
      <c r="G26" s="76" t="str">
        <f>IF(AND('BOI16'!B26&gt;=0,'BOI16'!B26&lt;&gt;""),'BOI16'!B26,"")</f>
        <v/>
      </c>
    </row>
    <row r="27" spans="1:10" ht="15" x14ac:dyDescent="0.25">
      <c r="A27" s="35">
        <v>45811</v>
      </c>
      <c r="B27">
        <v>43.5</v>
      </c>
      <c r="C27">
        <v>33.700000000000003</v>
      </c>
      <c r="D27" s="34">
        <v>54</v>
      </c>
      <c r="E27" s="34">
        <v>63</v>
      </c>
      <c r="F27" s="34">
        <v>68</v>
      </c>
      <c r="G27" s="76" t="str">
        <f>IF(AND('BOI16'!B27&gt;=0,'BOI16'!B27&lt;&gt;""),'BOI16'!B27,"")</f>
        <v/>
      </c>
    </row>
    <row r="28" spans="1:10" ht="15" x14ac:dyDescent="0.25">
      <c r="A28" s="35">
        <v>45812</v>
      </c>
      <c r="B28">
        <v>43.7</v>
      </c>
      <c r="C28">
        <v>34.5</v>
      </c>
      <c r="D28" s="34">
        <v>54</v>
      </c>
      <c r="E28" s="34">
        <v>63</v>
      </c>
      <c r="F28" s="34">
        <v>68</v>
      </c>
      <c r="G28" s="76" t="str">
        <f>IF(AND('BOI16'!B28&gt;=0,'BOI16'!B28&lt;&gt;""),'BOI16'!B28,"")</f>
        <v/>
      </c>
      <c r="J28" s="36" t="s">
        <v>20</v>
      </c>
    </row>
    <row r="29" spans="1:10" ht="15" x14ac:dyDescent="0.25">
      <c r="A29" s="35">
        <v>45813</v>
      </c>
      <c r="B29">
        <v>45.8</v>
      </c>
      <c r="C29">
        <v>35.4</v>
      </c>
      <c r="D29" s="34">
        <v>54</v>
      </c>
      <c r="E29" s="34">
        <v>63</v>
      </c>
      <c r="F29" s="34">
        <v>68</v>
      </c>
      <c r="G29" s="76" t="str">
        <f>IF(AND('BOI16'!B29&gt;=0,'BOI16'!B29&lt;&gt;""),'BOI16'!B29,"")</f>
        <v/>
      </c>
    </row>
    <row r="30" spans="1:10" ht="15" x14ac:dyDescent="0.25">
      <c r="A30" s="35">
        <v>45814</v>
      </c>
      <c r="B30">
        <v>46.1</v>
      </c>
      <c r="C30">
        <v>35.200000000000003</v>
      </c>
      <c r="D30" s="34">
        <v>54</v>
      </c>
      <c r="E30" s="34">
        <v>63</v>
      </c>
      <c r="F30" s="34">
        <v>68</v>
      </c>
      <c r="G30" s="76" t="str">
        <f>IF(AND('BOI16'!B30&gt;=0,'BOI16'!B30&lt;&gt;""),'BOI16'!B30,"")</f>
        <v/>
      </c>
    </row>
    <row r="31" spans="1:10" ht="15" x14ac:dyDescent="0.25">
      <c r="A31" s="35">
        <v>45815</v>
      </c>
      <c r="B31">
        <v>47.4</v>
      </c>
      <c r="C31">
        <v>34.5</v>
      </c>
      <c r="D31" s="34">
        <v>54</v>
      </c>
      <c r="E31" s="34">
        <v>63</v>
      </c>
      <c r="F31" s="34">
        <v>68</v>
      </c>
      <c r="G31" s="76" t="str">
        <f>IF(AND('BOI16'!B31&gt;=0,'BOI16'!B31&lt;&gt;""),'BOI16'!B31,"")</f>
        <v/>
      </c>
    </row>
    <row r="32" spans="1:10" ht="15" x14ac:dyDescent="0.25">
      <c r="A32" s="35">
        <v>45816</v>
      </c>
      <c r="B32">
        <v>47.6</v>
      </c>
      <c r="C32">
        <v>36</v>
      </c>
      <c r="D32" s="34">
        <v>54</v>
      </c>
      <c r="E32" s="34">
        <v>63</v>
      </c>
      <c r="F32" s="34">
        <v>68</v>
      </c>
      <c r="G32" s="76" t="str">
        <f>IF(AND('BOI16'!B32&gt;=0,'BOI16'!B32&lt;&gt;""),'BOI16'!B32,"")</f>
        <v/>
      </c>
    </row>
    <row r="33" spans="1:7" ht="15" x14ac:dyDescent="0.25">
      <c r="A33" s="35">
        <v>45817</v>
      </c>
      <c r="B33">
        <v>48.3</v>
      </c>
      <c r="C33">
        <v>36.9</v>
      </c>
      <c r="D33" s="34">
        <v>54</v>
      </c>
      <c r="E33" s="34">
        <v>63</v>
      </c>
      <c r="F33" s="34">
        <v>68</v>
      </c>
      <c r="G33" s="76" t="str">
        <f>IF(AND('BOI16'!B33&gt;=0,'BOI16'!B33&lt;&gt;""),'BOI16'!B33,"")</f>
        <v/>
      </c>
    </row>
    <row r="34" spans="1:7" ht="15" x14ac:dyDescent="0.25">
      <c r="A34" s="35">
        <v>45818</v>
      </c>
      <c r="B34">
        <v>47.9</v>
      </c>
      <c r="C34">
        <v>33.9</v>
      </c>
      <c r="D34" s="34">
        <v>54</v>
      </c>
      <c r="E34" s="34">
        <v>63</v>
      </c>
      <c r="F34" s="34">
        <v>68</v>
      </c>
      <c r="G34" s="76" t="str">
        <f>IF(AND('BOI16'!B34&gt;=0,'BOI16'!B34&lt;&gt;""),'BOI16'!B34,"")</f>
        <v/>
      </c>
    </row>
    <row r="35" spans="1:7" ht="15" x14ac:dyDescent="0.25">
      <c r="A35" s="35">
        <v>45819</v>
      </c>
      <c r="B35">
        <v>48.8</v>
      </c>
      <c r="C35">
        <v>37.1</v>
      </c>
      <c r="D35" s="34">
        <v>54</v>
      </c>
      <c r="E35" s="34">
        <v>63</v>
      </c>
      <c r="F35" s="34">
        <v>68</v>
      </c>
      <c r="G35" s="76" t="str">
        <f>IF(AND('BOI16'!B35&gt;=0,'BOI16'!B35&lt;&gt;""),'BOI16'!B35,"")</f>
        <v/>
      </c>
    </row>
    <row r="36" spans="1:7" ht="15" x14ac:dyDescent="0.25">
      <c r="A36" s="35">
        <v>45820</v>
      </c>
      <c r="B36">
        <v>49.8</v>
      </c>
      <c r="C36">
        <v>35.700000000000003</v>
      </c>
      <c r="D36" s="34">
        <v>54</v>
      </c>
      <c r="E36" s="34">
        <v>63</v>
      </c>
      <c r="F36" s="34">
        <v>68</v>
      </c>
      <c r="G36" s="76" t="str">
        <f>IF(AND('BOI16'!B36&gt;=0,'BOI16'!B36&lt;&gt;""),'BOI16'!B36,"")</f>
        <v/>
      </c>
    </row>
    <row r="37" spans="1:7" ht="15" x14ac:dyDescent="0.25">
      <c r="A37" s="35">
        <v>45821</v>
      </c>
      <c r="B37">
        <v>46.8</v>
      </c>
      <c r="C37">
        <v>35.4</v>
      </c>
      <c r="D37" s="34">
        <v>54</v>
      </c>
      <c r="E37" s="34">
        <v>63</v>
      </c>
      <c r="F37" s="34">
        <v>68</v>
      </c>
      <c r="G37" s="76" t="str">
        <f>IF(AND('BOI16'!B37&gt;=0,'BOI16'!B37&lt;&gt;""),'BOI16'!B37,"")</f>
        <v/>
      </c>
    </row>
    <row r="38" spans="1:7" ht="15" x14ac:dyDescent="0.25">
      <c r="A38" s="35">
        <v>45822</v>
      </c>
      <c r="B38">
        <v>44.8</v>
      </c>
      <c r="C38">
        <v>33.700000000000003</v>
      </c>
      <c r="D38" s="34">
        <v>54</v>
      </c>
      <c r="E38" s="34">
        <v>63</v>
      </c>
      <c r="F38" s="34">
        <v>68</v>
      </c>
      <c r="G38" s="76" t="str">
        <f>IF(AND('BOI16'!B38&gt;=0,'BOI16'!B38&lt;&gt;""),'BOI16'!B38,"")</f>
        <v/>
      </c>
    </row>
    <row r="39" spans="1:7" ht="15" x14ac:dyDescent="0.25">
      <c r="A39" s="35">
        <v>45823</v>
      </c>
      <c r="B39">
        <v>46.5</v>
      </c>
      <c r="C39">
        <v>36.299999999999997</v>
      </c>
      <c r="D39" s="34">
        <v>54</v>
      </c>
      <c r="E39" s="34">
        <v>63</v>
      </c>
      <c r="F39" s="34">
        <v>68</v>
      </c>
      <c r="G39" s="76" t="str">
        <f>IF(AND('BOI16'!B39&gt;=0,'BOI16'!B39&lt;&gt;""),'BOI16'!B39,"")</f>
        <v/>
      </c>
    </row>
    <row r="40" spans="1:7" ht="15" x14ac:dyDescent="0.25">
      <c r="A40" s="35">
        <v>45824</v>
      </c>
      <c r="B40">
        <v>47.3</v>
      </c>
      <c r="C40">
        <v>34.4</v>
      </c>
      <c r="D40" s="34">
        <v>54</v>
      </c>
      <c r="E40" s="34">
        <v>63</v>
      </c>
      <c r="F40" s="34">
        <v>68</v>
      </c>
      <c r="G40" s="76" t="str">
        <f>IF(AND('BOI16'!B40&gt;=0,'BOI16'!B40&lt;&gt;""),'BOI16'!B40,"")</f>
        <v/>
      </c>
    </row>
    <row r="41" spans="1:7" ht="15" x14ac:dyDescent="0.25">
      <c r="A41" s="35">
        <v>45825</v>
      </c>
      <c r="B41">
        <v>48.8</v>
      </c>
      <c r="C41">
        <v>34.799999999999997</v>
      </c>
      <c r="D41" s="34">
        <v>54</v>
      </c>
      <c r="E41" s="34">
        <v>63</v>
      </c>
      <c r="F41" s="34">
        <v>68</v>
      </c>
      <c r="G41" s="76" t="str">
        <f>IF(AND('BOI16'!B41&gt;=0,'BOI16'!B41&lt;&gt;""),'BOI16'!B41,"")</f>
        <v/>
      </c>
    </row>
    <row r="42" spans="1:7" ht="15" x14ac:dyDescent="0.25">
      <c r="A42" s="35">
        <v>45826</v>
      </c>
      <c r="B42">
        <v>49.6</v>
      </c>
      <c r="C42">
        <v>36</v>
      </c>
      <c r="D42" s="34">
        <v>54</v>
      </c>
      <c r="E42" s="34">
        <v>63</v>
      </c>
      <c r="F42" s="34">
        <v>68</v>
      </c>
      <c r="G42" s="76" t="str">
        <f>IF(AND('BOI16'!B42&gt;=0,'BOI16'!B42&lt;&gt;""),'BOI16'!B42,"")</f>
        <v/>
      </c>
    </row>
    <row r="43" spans="1:7" ht="15" x14ac:dyDescent="0.25">
      <c r="A43" s="35">
        <v>45827</v>
      </c>
      <c r="B43">
        <v>50.6</v>
      </c>
      <c r="C43">
        <v>35.9</v>
      </c>
      <c r="D43" s="34">
        <v>54</v>
      </c>
      <c r="E43" s="34">
        <v>63</v>
      </c>
      <c r="F43" s="34">
        <v>68</v>
      </c>
      <c r="G43" s="76" t="str">
        <f>IF(AND('BOI16'!B43&gt;=0,'BOI16'!B43&lt;&gt;""),'BOI16'!B43,"")</f>
        <v/>
      </c>
    </row>
    <row r="44" spans="1:7" ht="15" x14ac:dyDescent="0.25">
      <c r="A44" s="35">
        <v>45828</v>
      </c>
      <c r="B44">
        <v>50.3</v>
      </c>
      <c r="C44">
        <v>37.1</v>
      </c>
      <c r="D44" s="34">
        <v>54</v>
      </c>
      <c r="E44" s="34">
        <v>63</v>
      </c>
      <c r="F44" s="34">
        <v>68</v>
      </c>
      <c r="G44" s="76" t="str">
        <f>IF(AND('BOI16'!B44&gt;=0,'BOI16'!B44&lt;&gt;""),'BOI16'!B44,"")</f>
        <v/>
      </c>
    </row>
    <row r="45" spans="1:7" ht="15" x14ac:dyDescent="0.25">
      <c r="A45" s="35">
        <v>45829</v>
      </c>
      <c r="B45">
        <v>50</v>
      </c>
      <c r="C45">
        <v>37.700000000000003</v>
      </c>
      <c r="D45" s="34">
        <v>54</v>
      </c>
      <c r="E45" s="34">
        <v>63</v>
      </c>
      <c r="F45" s="34">
        <v>68</v>
      </c>
      <c r="G45" s="76" t="str">
        <f>IF(AND('BOI16'!B45&gt;=0,'BOI16'!B45&lt;&gt;""),'BOI16'!B45,"")</f>
        <v/>
      </c>
    </row>
    <row r="46" spans="1:7" ht="15" x14ac:dyDescent="0.25">
      <c r="A46" s="35">
        <v>45830</v>
      </c>
      <c r="B46">
        <v>52.3</v>
      </c>
      <c r="C46">
        <v>39.799999999999997</v>
      </c>
      <c r="D46" s="34">
        <v>54</v>
      </c>
      <c r="E46" s="34">
        <v>63</v>
      </c>
      <c r="F46" s="34">
        <v>68</v>
      </c>
      <c r="G46" s="76" t="str">
        <f>IF(AND('BOI16'!B46&gt;=0,'BOI16'!B46&lt;&gt;""),'BOI16'!B46,"")</f>
        <v/>
      </c>
    </row>
    <row r="47" spans="1:7" ht="15" x14ac:dyDescent="0.25">
      <c r="A47" s="35">
        <v>45831</v>
      </c>
      <c r="B47">
        <v>51.2</v>
      </c>
      <c r="C47">
        <v>40.799999999999997</v>
      </c>
      <c r="D47" s="34">
        <v>54</v>
      </c>
      <c r="E47" s="34">
        <v>63</v>
      </c>
      <c r="F47" s="34">
        <v>68</v>
      </c>
      <c r="G47" s="76" t="str">
        <f>IF(AND('BOI16'!B47&gt;=0,'BOI16'!B47&lt;&gt;""),'BOI16'!B47,"")</f>
        <v/>
      </c>
    </row>
    <row r="48" spans="1:7" ht="15" x14ac:dyDescent="0.25">
      <c r="A48" s="35">
        <v>45832</v>
      </c>
      <c r="B48">
        <v>51.3</v>
      </c>
      <c r="C48">
        <v>41.4</v>
      </c>
      <c r="D48" s="34">
        <v>54</v>
      </c>
      <c r="E48" s="34">
        <v>63</v>
      </c>
      <c r="F48" s="34">
        <v>68</v>
      </c>
      <c r="G48" s="76" t="str">
        <f>IF(AND('BOI16'!B48&gt;=0,'BOI16'!B48&lt;&gt;""),'BOI16'!B48,"")</f>
        <v/>
      </c>
    </row>
    <row r="49" spans="1:7" ht="15" x14ac:dyDescent="0.25">
      <c r="A49" s="35">
        <v>45833</v>
      </c>
      <c r="B49">
        <v>53.1</v>
      </c>
      <c r="C49">
        <v>40.6</v>
      </c>
      <c r="D49" s="34">
        <v>54</v>
      </c>
      <c r="E49" s="34">
        <v>63</v>
      </c>
      <c r="F49" s="34">
        <v>68</v>
      </c>
      <c r="G49" s="76" t="str">
        <f>IF(AND('BOI16'!B49&gt;=0,'BOI16'!B49&lt;&gt;""),'BOI16'!B49,"")</f>
        <v/>
      </c>
    </row>
    <row r="50" spans="1:7" ht="15" x14ac:dyDescent="0.25">
      <c r="A50" s="35">
        <v>45834</v>
      </c>
      <c r="B50">
        <v>55</v>
      </c>
      <c r="C50">
        <v>41.2</v>
      </c>
      <c r="D50" s="34">
        <v>54</v>
      </c>
      <c r="E50" s="34">
        <v>63</v>
      </c>
      <c r="F50" s="34">
        <v>68</v>
      </c>
      <c r="G50" s="76" t="str">
        <f>IF(AND('BOI16'!B50&gt;=0,'BOI16'!B50&lt;&gt;""),'BOI16'!B50,"")</f>
        <v/>
      </c>
    </row>
    <row r="51" spans="1:7" ht="15" x14ac:dyDescent="0.25">
      <c r="A51" s="35">
        <v>45835</v>
      </c>
      <c r="B51">
        <v>56.7</v>
      </c>
      <c r="C51">
        <v>42.2</v>
      </c>
      <c r="D51" s="34">
        <v>54</v>
      </c>
      <c r="E51" s="34">
        <v>63</v>
      </c>
      <c r="F51" s="34">
        <v>68</v>
      </c>
      <c r="G51" s="76" t="str">
        <f>IF(AND('BOI16'!B51&gt;=0,'BOI16'!B51&lt;&gt;""),'BOI16'!B51,"")</f>
        <v/>
      </c>
    </row>
    <row r="52" spans="1:7" ht="15" x14ac:dyDescent="0.25">
      <c r="A52" s="35">
        <v>45836</v>
      </c>
      <c r="B52">
        <v>59.4</v>
      </c>
      <c r="C52">
        <v>43.8</v>
      </c>
      <c r="D52" s="34">
        <v>54</v>
      </c>
      <c r="E52" s="34">
        <v>63</v>
      </c>
      <c r="F52" s="34">
        <v>68</v>
      </c>
      <c r="G52" s="76" t="str">
        <f>IF(AND('BOI16'!B52&gt;=0,'BOI16'!B52&lt;&gt;""),'BOI16'!B52,"")</f>
        <v/>
      </c>
    </row>
    <row r="53" spans="1:7" ht="15" x14ac:dyDescent="0.25">
      <c r="A53" s="35">
        <v>45837</v>
      </c>
      <c r="B53">
        <v>59.6</v>
      </c>
      <c r="C53">
        <v>43.2</v>
      </c>
      <c r="D53" s="34">
        <v>54</v>
      </c>
      <c r="E53" s="34">
        <v>63</v>
      </c>
      <c r="F53" s="34">
        <v>68</v>
      </c>
      <c r="G53" s="76" t="str">
        <f>IF(AND('BOI16'!B53&gt;=0,'BOI16'!B53&lt;&gt;""),'BOI16'!B53,"")</f>
        <v/>
      </c>
    </row>
    <row r="54" spans="1:7" ht="15" x14ac:dyDescent="0.25">
      <c r="A54" s="35">
        <v>45838</v>
      </c>
      <c r="B54">
        <v>58.2</v>
      </c>
      <c r="C54">
        <v>44.5</v>
      </c>
      <c r="D54" s="34">
        <v>54</v>
      </c>
      <c r="E54" s="34">
        <v>63</v>
      </c>
      <c r="F54" s="34">
        <v>68</v>
      </c>
      <c r="G54" s="76" t="str">
        <f>IF(AND('BOI16'!B54&gt;=0,'BOI16'!B54&lt;&gt;""),'BOI16'!B54,"")</f>
        <v/>
      </c>
    </row>
    <row r="55" spans="1:7" ht="15" x14ac:dyDescent="0.25">
      <c r="A55" s="35">
        <v>45839</v>
      </c>
      <c r="B55">
        <v>59.4</v>
      </c>
      <c r="C55">
        <v>46.2</v>
      </c>
      <c r="D55" s="34">
        <v>54</v>
      </c>
      <c r="E55" s="34">
        <v>63</v>
      </c>
      <c r="F55" s="34">
        <v>68</v>
      </c>
      <c r="G55" s="76" t="str">
        <f>IF(AND('BOI16'!B55&gt;=0,'BOI16'!B55&lt;&gt;""),'BOI16'!B55,"")</f>
        <v/>
      </c>
    </row>
    <row r="56" spans="1:7" ht="15" x14ac:dyDescent="0.25">
      <c r="A56" s="35">
        <v>45840</v>
      </c>
      <c r="B56">
        <v>62.1</v>
      </c>
      <c r="C56">
        <v>47.9</v>
      </c>
      <c r="D56" s="34">
        <v>54</v>
      </c>
      <c r="E56" s="34">
        <v>63</v>
      </c>
      <c r="F56" s="34">
        <v>68</v>
      </c>
      <c r="G56" s="76" t="str">
        <f>IF(AND('BOI16'!B56&gt;=0,'BOI16'!B56&lt;&gt;""),'BOI16'!B56,"")</f>
        <v/>
      </c>
    </row>
    <row r="57" spans="1:7" ht="15" x14ac:dyDescent="0.25">
      <c r="A57" s="35">
        <v>45841</v>
      </c>
      <c r="B57">
        <v>63.5</v>
      </c>
      <c r="C57">
        <v>48.4</v>
      </c>
      <c r="D57" s="34">
        <v>54</v>
      </c>
      <c r="E57" s="34">
        <v>63</v>
      </c>
      <c r="F57" s="34">
        <v>68</v>
      </c>
      <c r="G57" s="76" t="str">
        <f>IF(AND('BOI16'!B57&gt;=0,'BOI16'!B57&lt;&gt;""),'BOI16'!B57,"")</f>
        <v/>
      </c>
    </row>
    <row r="58" spans="1:7" ht="15" x14ac:dyDescent="0.25">
      <c r="A58" s="35">
        <v>45842</v>
      </c>
      <c r="B58">
        <v>65.099999999999994</v>
      </c>
      <c r="C58">
        <v>49.3</v>
      </c>
      <c r="D58" s="34">
        <v>54</v>
      </c>
      <c r="E58" s="34">
        <v>63</v>
      </c>
      <c r="F58" s="34">
        <v>68</v>
      </c>
      <c r="G58" s="76" t="str">
        <f>IF(AND('BOI16'!B58&gt;=0,'BOI16'!B58&lt;&gt;""),'BOI16'!B58,"")</f>
        <v/>
      </c>
    </row>
    <row r="59" spans="1:7" ht="15" x14ac:dyDescent="0.25">
      <c r="A59" s="35">
        <v>45843</v>
      </c>
      <c r="B59">
        <v>60.4</v>
      </c>
      <c r="C59">
        <v>50.1</v>
      </c>
      <c r="D59" s="34">
        <v>54</v>
      </c>
      <c r="E59" s="34">
        <v>63</v>
      </c>
      <c r="F59" s="34">
        <v>68</v>
      </c>
      <c r="G59" s="76" t="str">
        <f>IF(AND('BOI16'!B59&gt;=0,'BOI16'!B59&lt;&gt;""),'BOI16'!B59,"")</f>
        <v/>
      </c>
    </row>
    <row r="60" spans="1:7" ht="15" x14ac:dyDescent="0.25">
      <c r="A60" s="35">
        <v>45844</v>
      </c>
      <c r="B60">
        <v>60.5</v>
      </c>
      <c r="C60">
        <v>51.5</v>
      </c>
      <c r="D60" s="34">
        <v>54</v>
      </c>
      <c r="E60" s="34">
        <v>63</v>
      </c>
      <c r="F60" s="34">
        <v>68</v>
      </c>
      <c r="G60" s="76" t="str">
        <f>IF(AND('BOI16'!B60&gt;=0,'BOI16'!B60&lt;&gt;""),'BOI16'!B60,"")</f>
        <v/>
      </c>
    </row>
    <row r="61" spans="1:7" ht="15" x14ac:dyDescent="0.25">
      <c r="A61" s="35">
        <v>45845</v>
      </c>
      <c r="B61">
        <v>62.4</v>
      </c>
      <c r="C61">
        <v>52</v>
      </c>
      <c r="D61" s="34">
        <v>54</v>
      </c>
      <c r="E61" s="34">
        <v>63</v>
      </c>
      <c r="F61" s="34">
        <v>68</v>
      </c>
      <c r="G61" s="76" t="str">
        <f>IF(AND('BOI16'!B61&gt;=0,'BOI16'!B61&lt;&gt;""),'BOI16'!B61,"")</f>
        <v/>
      </c>
    </row>
    <row r="62" spans="1:7" ht="15" x14ac:dyDescent="0.25">
      <c r="A62" s="35">
        <v>45846</v>
      </c>
      <c r="B62">
        <v>64.2</v>
      </c>
      <c r="C62">
        <v>51.7</v>
      </c>
      <c r="D62" s="34">
        <v>54</v>
      </c>
      <c r="E62" s="34">
        <v>63</v>
      </c>
      <c r="F62" s="34">
        <v>68</v>
      </c>
      <c r="G62" s="76" t="str">
        <f>IF(AND('BOI16'!B62&gt;=0,'BOI16'!B62&lt;&gt;""),'BOI16'!B62,"")</f>
        <v/>
      </c>
    </row>
    <row r="63" spans="1:7" ht="15" x14ac:dyDescent="0.25">
      <c r="A63" s="35">
        <v>45847</v>
      </c>
      <c r="B63">
        <v>64.8</v>
      </c>
      <c r="C63">
        <v>52.1</v>
      </c>
      <c r="D63" s="34">
        <v>54</v>
      </c>
      <c r="E63" s="34">
        <v>63</v>
      </c>
      <c r="F63" s="34">
        <v>68</v>
      </c>
      <c r="G63" s="76" t="str">
        <f>IF(AND('BOI16'!B63&gt;=0,'BOI16'!B63&lt;&gt;""),'BOI16'!B63,"")</f>
        <v/>
      </c>
    </row>
    <row r="64" spans="1:7" ht="15" x14ac:dyDescent="0.25">
      <c r="A64" s="35">
        <v>45848</v>
      </c>
      <c r="B64">
        <v>65.5</v>
      </c>
      <c r="C64">
        <v>49.7</v>
      </c>
      <c r="D64" s="34">
        <v>54</v>
      </c>
      <c r="E64" s="34">
        <v>63</v>
      </c>
      <c r="F64" s="34">
        <v>68</v>
      </c>
      <c r="G64" s="76" t="str">
        <f>IF(AND('BOI16'!B64&gt;=0,'BOI16'!B64&lt;&gt;""),'BOI16'!B64,"")</f>
        <v/>
      </c>
    </row>
    <row r="65" spans="1:8" ht="15" x14ac:dyDescent="0.25">
      <c r="A65" s="35">
        <v>45849</v>
      </c>
      <c r="B65">
        <v>66.099999999999994</v>
      </c>
      <c r="C65">
        <v>51.1</v>
      </c>
      <c r="D65" s="34">
        <v>54</v>
      </c>
      <c r="E65" s="34">
        <v>63</v>
      </c>
      <c r="F65" s="34">
        <v>68</v>
      </c>
      <c r="G65" s="76" t="str">
        <f>IF(AND('BOI16'!B65&gt;=0,'BOI16'!B65&lt;&gt;""),'BOI16'!B65,"")</f>
        <v/>
      </c>
    </row>
    <row r="66" spans="1:8" ht="15" x14ac:dyDescent="0.25">
      <c r="A66" s="35">
        <v>45850</v>
      </c>
      <c r="B66">
        <v>67.400000000000006</v>
      </c>
      <c r="C66">
        <v>50.9</v>
      </c>
      <c r="D66" s="34">
        <v>54</v>
      </c>
      <c r="E66" s="34">
        <v>63</v>
      </c>
      <c r="F66" s="34">
        <v>68</v>
      </c>
      <c r="G66" s="76" t="str">
        <f>IF(AND('BOI16'!B66&gt;=0,'BOI16'!B66&lt;&gt;""),'BOI16'!B66,"")</f>
        <v/>
      </c>
    </row>
    <row r="67" spans="1:8" ht="15" x14ac:dyDescent="0.25">
      <c r="A67" s="35">
        <v>45851</v>
      </c>
      <c r="B67">
        <v>67.3</v>
      </c>
      <c r="C67">
        <v>51.3</v>
      </c>
      <c r="D67" s="34">
        <v>54</v>
      </c>
      <c r="E67" s="34">
        <v>63</v>
      </c>
      <c r="F67" s="34">
        <v>68</v>
      </c>
      <c r="G67" s="76" t="str">
        <f>IF(AND('BOI16'!B67&gt;=0,'BOI16'!B67&lt;&gt;""),'BOI16'!B67,"")</f>
        <v/>
      </c>
    </row>
    <row r="68" spans="1:8" ht="15" x14ac:dyDescent="0.25">
      <c r="A68" s="35">
        <v>45852</v>
      </c>
      <c r="B68">
        <v>68.7</v>
      </c>
      <c r="C68">
        <v>52.8</v>
      </c>
      <c r="D68" s="34">
        <v>54</v>
      </c>
      <c r="E68" s="34">
        <v>63</v>
      </c>
      <c r="F68" s="34">
        <v>68</v>
      </c>
      <c r="G68" s="76" t="str">
        <f>IF(AND('BOI16'!B68&gt;=0,'BOI16'!B68&lt;&gt;""),'BOI16'!B68,"")</f>
        <v/>
      </c>
    </row>
    <row r="69" spans="1:8" ht="15" x14ac:dyDescent="0.25">
      <c r="A69" s="35">
        <v>45853</v>
      </c>
      <c r="B69">
        <v>70.2</v>
      </c>
      <c r="C69">
        <v>53.9</v>
      </c>
      <c r="D69" s="34">
        <v>54</v>
      </c>
      <c r="E69" s="34">
        <v>63</v>
      </c>
      <c r="F69" s="34">
        <v>68</v>
      </c>
      <c r="G69" s="76" t="str">
        <f>IF(AND('BOI16'!B69&gt;=0,'BOI16'!B69&lt;&gt;""),'BOI16'!B69,"")</f>
        <v/>
      </c>
    </row>
    <row r="70" spans="1:8" ht="15" x14ac:dyDescent="0.25">
      <c r="A70" s="35">
        <v>45854</v>
      </c>
      <c r="B70">
        <v>69.2</v>
      </c>
      <c r="C70">
        <v>54.3</v>
      </c>
      <c r="D70" s="34">
        <v>54</v>
      </c>
      <c r="E70" s="34">
        <v>63</v>
      </c>
      <c r="F70" s="34">
        <v>68</v>
      </c>
      <c r="G70" s="76" t="str">
        <f>IF(AND('BOI16'!B70&gt;=0,'BOI16'!B70&lt;&gt;""),'BOI16'!B70,"")</f>
        <v/>
      </c>
      <c r="H70" s="34" t="s">
        <v>20</v>
      </c>
    </row>
    <row r="71" spans="1:8" ht="15" x14ac:dyDescent="0.25">
      <c r="A71" s="35">
        <v>45855</v>
      </c>
      <c r="B71">
        <v>70.3</v>
      </c>
      <c r="C71">
        <v>54.1</v>
      </c>
      <c r="D71" s="34">
        <v>54</v>
      </c>
      <c r="E71" s="34">
        <v>63</v>
      </c>
      <c r="F71" s="34">
        <v>68</v>
      </c>
      <c r="G71" s="76" t="str">
        <f>IF(AND('BOI16'!B71&gt;=0,'BOI16'!B71&lt;&gt;""),'BOI16'!B71,"")</f>
        <v/>
      </c>
    </row>
    <row r="72" spans="1:8" ht="15" x14ac:dyDescent="0.25">
      <c r="A72" s="35">
        <v>45856</v>
      </c>
      <c r="B72">
        <v>71.400000000000006</v>
      </c>
      <c r="C72">
        <v>55.7</v>
      </c>
      <c r="D72" s="34">
        <v>54</v>
      </c>
      <c r="E72" s="34">
        <v>63</v>
      </c>
      <c r="F72" s="34">
        <v>68</v>
      </c>
      <c r="G72" s="76" t="str">
        <f>IF(AND('BOI16'!B72&gt;=0,'BOI16'!B72&lt;&gt;""),'BOI16'!B72,"")</f>
        <v/>
      </c>
    </row>
    <row r="73" spans="1:8" ht="15" x14ac:dyDescent="0.25">
      <c r="A73" s="35">
        <v>45857</v>
      </c>
      <c r="B73">
        <v>64.400000000000006</v>
      </c>
      <c r="C73">
        <v>56.1</v>
      </c>
      <c r="D73" s="34">
        <v>54</v>
      </c>
      <c r="E73" s="34">
        <v>63</v>
      </c>
      <c r="F73" s="34">
        <v>68</v>
      </c>
      <c r="G73" s="76" t="str">
        <f>IF(AND('BOI16'!B73&gt;=0,'BOI16'!B73&lt;&gt;""),'BOI16'!B73,"")</f>
        <v/>
      </c>
    </row>
    <row r="74" spans="1:8" ht="15" x14ac:dyDescent="0.25">
      <c r="A74" s="35">
        <v>45858</v>
      </c>
      <c r="B74">
        <v>63.7</v>
      </c>
      <c r="C74">
        <v>56.1</v>
      </c>
      <c r="D74" s="34">
        <v>54</v>
      </c>
      <c r="E74" s="34">
        <v>63</v>
      </c>
      <c r="F74" s="34">
        <v>68</v>
      </c>
      <c r="G74" s="76" t="str">
        <f>IF(AND('BOI16'!B74&gt;=0,'BOI16'!B74&lt;&gt;""),'BOI16'!B74,"")</f>
        <v/>
      </c>
    </row>
    <row r="75" spans="1:8" ht="15" x14ac:dyDescent="0.25">
      <c r="A75" s="35">
        <v>45859</v>
      </c>
      <c r="B75">
        <v>64.3</v>
      </c>
      <c r="C75">
        <v>56.5</v>
      </c>
      <c r="D75" s="34">
        <v>54</v>
      </c>
      <c r="E75" s="34">
        <v>63</v>
      </c>
      <c r="F75" s="34">
        <v>68</v>
      </c>
      <c r="G75" s="76" t="str">
        <f>IF(AND('BOI16'!B75&gt;=0,'BOI16'!B75&lt;&gt;""),'BOI16'!B75,"")</f>
        <v/>
      </c>
    </row>
    <row r="76" spans="1:8" ht="15" x14ac:dyDescent="0.25">
      <c r="A76" s="35">
        <v>45860</v>
      </c>
      <c r="B76">
        <v>66.099999999999994</v>
      </c>
      <c r="C76">
        <v>56.6</v>
      </c>
      <c r="D76" s="34">
        <v>54</v>
      </c>
      <c r="E76" s="34">
        <v>63</v>
      </c>
      <c r="F76" s="34">
        <v>68</v>
      </c>
      <c r="G76" s="76" t="str">
        <f>IF(AND('BOI16'!B76&gt;=0,'BOI16'!B76&lt;&gt;""),'BOI16'!B76,"")</f>
        <v/>
      </c>
    </row>
    <row r="77" spans="1:8" ht="15" x14ac:dyDescent="0.25">
      <c r="A77" s="35">
        <v>45861</v>
      </c>
      <c r="B77">
        <v>67.2</v>
      </c>
      <c r="C77">
        <v>54.1</v>
      </c>
      <c r="D77" s="34">
        <v>54</v>
      </c>
      <c r="E77" s="34">
        <v>63</v>
      </c>
      <c r="F77" s="34">
        <v>68</v>
      </c>
      <c r="G77" s="76" t="str">
        <f>IF(AND('BOI16'!B77&gt;=0,'BOI16'!B77&lt;&gt;""),'BOI16'!B77,"")</f>
        <v/>
      </c>
    </row>
    <row r="78" spans="1:8" ht="15" x14ac:dyDescent="0.25">
      <c r="A78" s="35">
        <v>45862</v>
      </c>
      <c r="B78">
        <v>67.099999999999994</v>
      </c>
      <c r="C78">
        <v>55.2</v>
      </c>
      <c r="D78" s="34">
        <v>54</v>
      </c>
      <c r="E78" s="34">
        <v>63</v>
      </c>
      <c r="F78" s="34">
        <v>68</v>
      </c>
      <c r="G78" s="76" t="str">
        <f>IF(AND('BOI16'!B78&gt;=0,'BOI16'!B78&lt;&gt;""),'BOI16'!B78,"")</f>
        <v/>
      </c>
    </row>
    <row r="79" spans="1:8" ht="15" x14ac:dyDescent="0.25">
      <c r="A79" s="35">
        <v>45863</v>
      </c>
      <c r="B79">
        <v>67.5</v>
      </c>
      <c r="C79">
        <v>55.8</v>
      </c>
      <c r="D79" s="34">
        <v>54</v>
      </c>
      <c r="E79" s="34">
        <v>63</v>
      </c>
      <c r="F79" s="34">
        <v>68</v>
      </c>
      <c r="G79" s="76" t="str">
        <f>IF(AND('BOI16'!B79&gt;=0,'BOI16'!B79&lt;&gt;""),'BOI16'!B79,"")</f>
        <v/>
      </c>
    </row>
    <row r="80" spans="1:8" ht="15" x14ac:dyDescent="0.25">
      <c r="A80" s="35">
        <v>45864</v>
      </c>
      <c r="B80">
        <v>68.2</v>
      </c>
      <c r="C80">
        <v>56.7</v>
      </c>
      <c r="D80" s="34">
        <v>54</v>
      </c>
      <c r="E80" s="34">
        <v>63</v>
      </c>
      <c r="F80" s="34">
        <v>68</v>
      </c>
      <c r="G80" s="76" t="str">
        <f>IF(AND('BOI16'!B80&gt;=0,'BOI16'!B80&lt;&gt;""),'BOI16'!B80,"")</f>
        <v/>
      </c>
    </row>
    <row r="81" spans="1:7" ht="15" x14ac:dyDescent="0.25">
      <c r="A81" s="35">
        <v>45865</v>
      </c>
      <c r="B81">
        <v>68.7</v>
      </c>
      <c r="C81">
        <v>56.4</v>
      </c>
      <c r="D81" s="34">
        <v>54</v>
      </c>
      <c r="E81" s="34">
        <v>63</v>
      </c>
      <c r="F81" s="34">
        <v>68</v>
      </c>
      <c r="G81" s="76" t="str">
        <f>IF(AND('BOI16'!B81&gt;=0,'BOI16'!B81&lt;&gt;""),'BOI16'!B81,"")</f>
        <v/>
      </c>
    </row>
    <row r="82" spans="1:7" ht="15" x14ac:dyDescent="0.25">
      <c r="A82" s="35">
        <v>45866</v>
      </c>
      <c r="B82">
        <v>68.900000000000006</v>
      </c>
      <c r="C82">
        <v>57</v>
      </c>
      <c r="D82" s="34">
        <v>54</v>
      </c>
      <c r="E82" s="34">
        <v>63</v>
      </c>
      <c r="F82" s="34">
        <v>68</v>
      </c>
      <c r="G82" s="76" t="str">
        <f>IF(AND('BOI16'!B82&gt;=0,'BOI16'!B82&lt;&gt;""),'BOI16'!B82,"")</f>
        <v/>
      </c>
    </row>
    <row r="83" spans="1:7" ht="15" x14ac:dyDescent="0.25">
      <c r="A83" s="35">
        <v>45867</v>
      </c>
      <c r="B83">
        <v>69.400000000000006</v>
      </c>
      <c r="C83">
        <v>57.1</v>
      </c>
      <c r="D83" s="34">
        <v>54</v>
      </c>
      <c r="E83" s="34">
        <v>63</v>
      </c>
      <c r="F83" s="34">
        <v>68</v>
      </c>
      <c r="G83" s="76" t="str">
        <f>IF(AND('BOI16'!B83&gt;=0,'BOI16'!B83&lt;&gt;""),'BOI16'!B83,"")</f>
        <v/>
      </c>
    </row>
    <row r="84" spans="1:7" ht="15" x14ac:dyDescent="0.25">
      <c r="A84" s="35">
        <v>45868</v>
      </c>
      <c r="B84">
        <v>69.5</v>
      </c>
      <c r="C84">
        <v>58.8</v>
      </c>
      <c r="D84" s="34">
        <v>54</v>
      </c>
      <c r="E84" s="34">
        <v>63</v>
      </c>
      <c r="F84" s="34">
        <v>68</v>
      </c>
      <c r="G84" s="76" t="str">
        <f>IF(AND('BOI16'!B84&gt;=0,'BOI16'!B84&lt;&gt;""),'BOI16'!B84,"")</f>
        <v/>
      </c>
    </row>
    <row r="85" spans="1:7" ht="15" x14ac:dyDescent="0.25">
      <c r="A85" s="35">
        <v>45869</v>
      </c>
      <c r="B85">
        <v>68.7</v>
      </c>
      <c r="C85">
        <v>59.7</v>
      </c>
      <c r="D85" s="34">
        <v>54</v>
      </c>
      <c r="E85" s="34">
        <v>63</v>
      </c>
      <c r="F85" s="34">
        <v>68</v>
      </c>
      <c r="G85" s="76" t="str">
        <f>IF(AND('BOI16'!B85&gt;=0,'BOI16'!B85&lt;&gt;""),'BOI16'!B85,"")</f>
        <v/>
      </c>
    </row>
    <row r="86" spans="1:7" ht="15" x14ac:dyDescent="0.25">
      <c r="A86" s="35">
        <v>45870</v>
      </c>
      <c r="B86">
        <v>68.8</v>
      </c>
      <c r="C86">
        <v>57</v>
      </c>
      <c r="D86" s="34">
        <v>54</v>
      </c>
      <c r="E86" s="34">
        <v>63</v>
      </c>
      <c r="F86" s="34">
        <v>68</v>
      </c>
      <c r="G86" s="76" t="str">
        <f>IF(AND('BOI16'!B86&gt;=0,'BOI16'!B86&lt;&gt;""),'BOI16'!B86,"")</f>
        <v/>
      </c>
    </row>
    <row r="87" spans="1:7" ht="15" x14ac:dyDescent="0.25">
      <c r="A87" s="35">
        <v>45871</v>
      </c>
      <c r="B87">
        <v>68.900000000000006</v>
      </c>
      <c r="C87">
        <v>56.2</v>
      </c>
      <c r="D87" s="34">
        <v>54</v>
      </c>
      <c r="E87" s="34">
        <v>63</v>
      </c>
      <c r="F87" s="34">
        <v>68</v>
      </c>
      <c r="G87" s="76" t="str">
        <f>IF(AND('BOI16'!B87&gt;=0,'BOI16'!B87&lt;&gt;""),'BOI16'!B87,"")</f>
        <v/>
      </c>
    </row>
    <row r="88" spans="1:7" ht="15" x14ac:dyDescent="0.25">
      <c r="A88" s="35">
        <v>45872</v>
      </c>
      <c r="B88">
        <v>69.2</v>
      </c>
      <c r="C88">
        <v>57.9</v>
      </c>
      <c r="D88" s="34">
        <v>54</v>
      </c>
      <c r="E88" s="34">
        <v>63</v>
      </c>
      <c r="F88" s="34">
        <v>68</v>
      </c>
      <c r="G88" s="76" t="str">
        <f>IF(AND('BOI16'!B88&gt;=0,'BOI16'!B88&lt;&gt;""),'BOI16'!B88,"")</f>
        <v/>
      </c>
    </row>
    <row r="89" spans="1:7" ht="15" x14ac:dyDescent="0.25">
      <c r="A89" s="35">
        <v>45873</v>
      </c>
      <c r="B89">
        <v>68.5</v>
      </c>
      <c r="C89">
        <v>58.6</v>
      </c>
      <c r="D89" s="34">
        <v>54</v>
      </c>
      <c r="E89" s="34">
        <v>63</v>
      </c>
      <c r="F89" s="34">
        <v>68</v>
      </c>
      <c r="G89" s="76" t="str">
        <f>IF(AND('BOI16'!B89&gt;=0,'BOI16'!B89&lt;&gt;""),'BOI16'!B89,"")</f>
        <v/>
      </c>
    </row>
    <row r="90" spans="1:7" ht="15" x14ac:dyDescent="0.25">
      <c r="A90" s="35">
        <v>45874</v>
      </c>
      <c r="B90">
        <v>68.400000000000006</v>
      </c>
      <c r="C90">
        <v>57.4</v>
      </c>
      <c r="D90" s="34">
        <v>54</v>
      </c>
      <c r="E90" s="34">
        <v>63</v>
      </c>
      <c r="F90" s="34">
        <v>68</v>
      </c>
      <c r="G90" s="76" t="str">
        <f>IF(AND('BOI16'!B90&gt;=0,'BOI16'!B90&lt;&gt;""),'BOI16'!B90,"")</f>
        <v/>
      </c>
    </row>
    <row r="91" spans="1:7" ht="15" x14ac:dyDescent="0.25">
      <c r="A91" s="35">
        <v>45875</v>
      </c>
      <c r="B91">
        <v>68.099999999999994</v>
      </c>
      <c r="C91">
        <v>55.9</v>
      </c>
      <c r="D91" s="34">
        <v>54</v>
      </c>
      <c r="E91" s="34">
        <v>63</v>
      </c>
      <c r="F91" s="34">
        <v>68</v>
      </c>
      <c r="G91" s="76" t="str">
        <f>IF(AND('BOI16'!B91&gt;=0,'BOI16'!B91&lt;&gt;""),'BOI16'!B91,"")</f>
        <v/>
      </c>
    </row>
    <row r="92" spans="1:7" ht="15" x14ac:dyDescent="0.25">
      <c r="A92" s="35">
        <v>45876</v>
      </c>
      <c r="B92">
        <v>69.599999999999994</v>
      </c>
      <c r="C92">
        <v>56.4</v>
      </c>
      <c r="D92" s="34">
        <v>54</v>
      </c>
      <c r="E92" s="34">
        <v>63</v>
      </c>
      <c r="F92" s="34">
        <v>68</v>
      </c>
      <c r="G92" s="76" t="str">
        <f>IF(AND('BOI16'!B92&gt;=0,'BOI16'!B92&lt;&gt;""),'BOI16'!B92,"")</f>
        <v/>
      </c>
    </row>
    <row r="93" spans="1:7" ht="15" x14ac:dyDescent="0.25">
      <c r="A93" s="35">
        <v>45877</v>
      </c>
      <c r="B93">
        <v>70.400000000000006</v>
      </c>
      <c r="C93">
        <v>55.2</v>
      </c>
      <c r="D93" s="34">
        <v>54</v>
      </c>
      <c r="E93" s="34">
        <v>63</v>
      </c>
      <c r="F93" s="34">
        <v>68</v>
      </c>
      <c r="G93" s="76" t="str">
        <f>IF(AND('BOI16'!B93&gt;=0,'BOI16'!B93&lt;&gt;""),'BOI16'!B93,"")</f>
        <v/>
      </c>
    </row>
    <row r="94" spans="1:7" ht="15" x14ac:dyDescent="0.25">
      <c r="A94" s="35">
        <v>45878</v>
      </c>
      <c r="B94">
        <v>71.400000000000006</v>
      </c>
      <c r="C94">
        <v>56.3</v>
      </c>
      <c r="D94" s="34">
        <v>54</v>
      </c>
      <c r="E94" s="34">
        <v>63</v>
      </c>
      <c r="F94" s="34">
        <v>68</v>
      </c>
      <c r="G94" s="76" t="str">
        <f>IF(AND('BOI16'!B94&gt;=0,'BOI16'!B94&lt;&gt;""),'BOI16'!B94,"")</f>
        <v/>
      </c>
    </row>
    <row r="95" spans="1:7" ht="15" x14ac:dyDescent="0.25">
      <c r="A95" s="35">
        <v>45879</v>
      </c>
      <c r="B95">
        <v>73.099999999999994</v>
      </c>
      <c r="C95">
        <v>54.4</v>
      </c>
      <c r="D95" s="34">
        <v>54</v>
      </c>
      <c r="E95" s="34">
        <v>63</v>
      </c>
      <c r="F95" s="34">
        <v>68</v>
      </c>
      <c r="G95" s="76" t="str">
        <f>IF(AND('BOI16'!B95&gt;=0,'BOI16'!B95&lt;&gt;""),'BOI16'!B95,"")</f>
        <v/>
      </c>
    </row>
    <row r="96" spans="1:7" ht="15" x14ac:dyDescent="0.25">
      <c r="A96" s="35">
        <v>45880</v>
      </c>
      <c r="B96">
        <v>72.7</v>
      </c>
      <c r="C96">
        <v>55.7</v>
      </c>
      <c r="D96" s="34">
        <v>54</v>
      </c>
      <c r="E96" s="34">
        <v>63</v>
      </c>
      <c r="F96" s="34">
        <v>68</v>
      </c>
      <c r="G96" s="76" t="str">
        <f>IF(AND('BOI16'!B96&gt;=0,'BOI16'!B96&lt;&gt;""),'BOI16'!B96,"")</f>
        <v/>
      </c>
    </row>
    <row r="97" spans="1:7" ht="15" x14ac:dyDescent="0.25">
      <c r="A97" s="35">
        <v>45881</v>
      </c>
      <c r="B97">
        <v>71.3</v>
      </c>
      <c r="C97">
        <v>55</v>
      </c>
      <c r="D97" s="34">
        <v>54</v>
      </c>
      <c r="E97" s="34">
        <v>63</v>
      </c>
      <c r="F97" s="34">
        <v>68</v>
      </c>
      <c r="G97" s="76" t="str">
        <f>IF(AND('BOI16'!B97&gt;=0,'BOI16'!B97&lt;&gt;""),'BOI16'!B97,"")</f>
        <v/>
      </c>
    </row>
    <row r="98" spans="1:7" ht="15" x14ac:dyDescent="0.25">
      <c r="A98" s="35">
        <v>45882</v>
      </c>
      <c r="B98">
        <v>72</v>
      </c>
      <c r="C98">
        <v>54.3</v>
      </c>
      <c r="D98" s="34">
        <v>54</v>
      </c>
      <c r="E98" s="34">
        <v>63</v>
      </c>
      <c r="F98" s="34">
        <v>68</v>
      </c>
      <c r="G98" s="76" t="str">
        <f>IF(AND('BOI16'!B98&gt;=0,'BOI16'!B98&lt;&gt;""),'BOI16'!B98,"")</f>
        <v/>
      </c>
    </row>
    <row r="99" spans="1:7" ht="15" x14ac:dyDescent="0.25">
      <c r="A99" s="35">
        <v>45883</v>
      </c>
      <c r="B99">
        <v>72.2</v>
      </c>
      <c r="C99">
        <v>54.7</v>
      </c>
      <c r="D99" s="34">
        <v>54</v>
      </c>
      <c r="E99" s="34">
        <v>63</v>
      </c>
      <c r="F99" s="34">
        <v>68</v>
      </c>
      <c r="G99" s="76" t="str">
        <f>IF(AND('BOI16'!B99&gt;=0,'BOI16'!B99&lt;&gt;""),'BOI16'!B99,"")</f>
        <v/>
      </c>
    </row>
    <row r="100" spans="1:7" ht="15" x14ac:dyDescent="0.25">
      <c r="A100" s="35">
        <v>45884</v>
      </c>
      <c r="B100">
        <v>74.3</v>
      </c>
      <c r="C100">
        <v>56.6</v>
      </c>
      <c r="D100" s="34">
        <v>54</v>
      </c>
      <c r="E100" s="34">
        <v>63</v>
      </c>
      <c r="F100" s="34">
        <v>68</v>
      </c>
      <c r="G100" s="76" t="str">
        <f>IF(AND('BOI16'!B100&gt;=0,'BOI16'!B100&lt;&gt;""),'BOI16'!B100,"")</f>
        <v/>
      </c>
    </row>
    <row r="101" spans="1:7" ht="15" x14ac:dyDescent="0.25">
      <c r="A101" s="35">
        <v>45885</v>
      </c>
      <c r="B101">
        <v>72.900000000000006</v>
      </c>
      <c r="C101">
        <v>58.2</v>
      </c>
      <c r="D101" s="34">
        <v>54</v>
      </c>
      <c r="E101" s="34">
        <v>63</v>
      </c>
      <c r="F101" s="34">
        <v>68</v>
      </c>
      <c r="G101" s="76" t="str">
        <f>IF(AND('BOI16'!B101&gt;=0,'BOI16'!B101&lt;&gt;""),'BOI16'!B101,"")</f>
        <v/>
      </c>
    </row>
    <row r="102" spans="1:7" ht="15" x14ac:dyDescent="0.25">
      <c r="A102" s="35">
        <v>45886</v>
      </c>
      <c r="B102">
        <v>71.5</v>
      </c>
      <c r="C102">
        <v>58.6</v>
      </c>
      <c r="D102" s="34">
        <v>54</v>
      </c>
      <c r="E102" s="34">
        <v>63</v>
      </c>
      <c r="F102" s="34">
        <v>68</v>
      </c>
      <c r="G102" s="76" t="str">
        <f>IF(AND('BOI16'!B102&gt;=0,'BOI16'!B102&lt;&gt;""),'BOI16'!B102,"")</f>
        <v/>
      </c>
    </row>
    <row r="103" spans="1:7" ht="15" x14ac:dyDescent="0.25">
      <c r="A103" s="35">
        <v>45887</v>
      </c>
      <c r="B103">
        <v>70.400000000000006</v>
      </c>
      <c r="C103">
        <v>59.2</v>
      </c>
      <c r="D103" s="34">
        <v>54</v>
      </c>
      <c r="E103" s="34">
        <v>63</v>
      </c>
      <c r="F103" s="34">
        <v>68</v>
      </c>
      <c r="G103" s="76" t="str">
        <f>IF(AND('BOI16'!B103&gt;=0,'BOI16'!B103&lt;&gt;""),'BOI16'!B103,"")</f>
        <v/>
      </c>
    </row>
    <row r="104" spans="1:7" ht="15" x14ac:dyDescent="0.25">
      <c r="A104" s="35">
        <v>45888</v>
      </c>
      <c r="B104">
        <v>71.5</v>
      </c>
      <c r="C104">
        <v>59.1</v>
      </c>
      <c r="D104" s="34">
        <v>54</v>
      </c>
      <c r="E104" s="34">
        <v>63</v>
      </c>
      <c r="F104" s="34">
        <v>68</v>
      </c>
      <c r="G104" s="76" t="str">
        <f>IF(AND('BOI16'!B104&gt;=0,'BOI16'!B104&lt;&gt;""),'BOI16'!B104,"")</f>
        <v/>
      </c>
    </row>
    <row r="105" spans="1:7" ht="15" x14ac:dyDescent="0.25">
      <c r="A105" s="35">
        <v>45889</v>
      </c>
      <c r="B105">
        <v>72.5</v>
      </c>
      <c r="C105">
        <v>58.3</v>
      </c>
      <c r="D105" s="34">
        <v>54</v>
      </c>
      <c r="E105" s="34">
        <v>63</v>
      </c>
      <c r="F105" s="34">
        <v>68</v>
      </c>
      <c r="G105" s="76" t="str">
        <f>IF(AND('BOI16'!B105&gt;=0,'BOI16'!B105&lt;&gt;""),'BOI16'!B105,"")</f>
        <v/>
      </c>
    </row>
    <row r="106" spans="1:7" ht="15" x14ac:dyDescent="0.25">
      <c r="A106" s="35">
        <v>45890</v>
      </c>
      <c r="B106">
        <v>71.2</v>
      </c>
      <c r="C106">
        <v>57.4</v>
      </c>
      <c r="D106" s="34">
        <v>54</v>
      </c>
      <c r="E106" s="34">
        <v>63</v>
      </c>
      <c r="F106" s="34">
        <v>68</v>
      </c>
      <c r="G106" s="76" t="str">
        <f>IF(AND('BOI16'!B106&gt;=0,'BOI16'!B106&lt;&gt;""),'BOI16'!B106,"")</f>
        <v/>
      </c>
    </row>
    <row r="107" spans="1:7" ht="15" x14ac:dyDescent="0.25">
      <c r="A107" s="35">
        <v>45891</v>
      </c>
      <c r="B107">
        <v>70</v>
      </c>
      <c r="C107">
        <v>57.3</v>
      </c>
      <c r="D107" s="34">
        <v>54</v>
      </c>
      <c r="E107" s="34">
        <v>63</v>
      </c>
      <c r="F107" s="34">
        <v>68</v>
      </c>
      <c r="G107" s="76" t="str">
        <f>IF(AND('BOI16'!B107&gt;=0,'BOI16'!B107&lt;&gt;""),'BOI16'!B107,"")</f>
        <v/>
      </c>
    </row>
    <row r="108" spans="1:7" ht="15" x14ac:dyDescent="0.25">
      <c r="A108" s="35">
        <v>45892</v>
      </c>
      <c r="B108">
        <v>67.2</v>
      </c>
      <c r="C108">
        <v>56.8</v>
      </c>
      <c r="D108" s="34">
        <v>54</v>
      </c>
      <c r="E108" s="34">
        <v>63</v>
      </c>
      <c r="F108" s="34">
        <v>68</v>
      </c>
      <c r="G108" s="76" t="str">
        <f>IF(AND('BOI16'!B108&gt;=0,'BOI16'!B108&lt;&gt;""),'BOI16'!B108,"")</f>
        <v/>
      </c>
    </row>
    <row r="109" spans="1:7" ht="15" x14ac:dyDescent="0.25">
      <c r="A109" s="35">
        <v>45893</v>
      </c>
      <c r="B109">
        <v>65.2</v>
      </c>
      <c r="C109">
        <v>57</v>
      </c>
      <c r="D109" s="34">
        <v>54</v>
      </c>
      <c r="E109" s="34">
        <v>63</v>
      </c>
      <c r="F109" s="34">
        <v>68</v>
      </c>
      <c r="G109" s="76" t="str">
        <f>IF(AND('BOI16'!B109&gt;=0,'BOI16'!B109&lt;&gt;""),'BOI16'!B109,"")</f>
        <v/>
      </c>
    </row>
    <row r="110" spans="1:7" ht="15" x14ac:dyDescent="0.25">
      <c r="A110" s="35">
        <v>45894</v>
      </c>
      <c r="B110">
        <v>66</v>
      </c>
      <c r="C110">
        <v>56.5</v>
      </c>
      <c r="D110" s="34">
        <v>54</v>
      </c>
      <c r="E110" s="34">
        <v>63</v>
      </c>
      <c r="F110" s="34">
        <v>68</v>
      </c>
      <c r="G110" s="76" t="str">
        <f>IF(AND('BOI16'!B110&gt;=0,'BOI16'!B110&lt;&gt;""),'BOI16'!B110,"")</f>
        <v/>
      </c>
    </row>
    <row r="111" spans="1:7" ht="15" x14ac:dyDescent="0.25">
      <c r="A111" s="35">
        <v>45895</v>
      </c>
      <c r="B111">
        <v>67.599999999999994</v>
      </c>
      <c r="C111">
        <v>56.4</v>
      </c>
      <c r="D111" s="34">
        <v>54</v>
      </c>
      <c r="E111" s="34">
        <v>63</v>
      </c>
      <c r="F111" s="34">
        <v>68</v>
      </c>
      <c r="G111" s="76" t="str">
        <f>IF(AND('BOI16'!B111&gt;=0,'BOI16'!B111&lt;&gt;""),'BOI16'!B111,"")</f>
        <v/>
      </c>
    </row>
    <row r="112" spans="1:7" ht="15" x14ac:dyDescent="0.25">
      <c r="A112" s="35">
        <v>45896</v>
      </c>
      <c r="B112">
        <v>65.400000000000006</v>
      </c>
      <c r="C112">
        <v>54.1</v>
      </c>
      <c r="D112" s="34">
        <v>54</v>
      </c>
      <c r="E112" s="34">
        <v>63</v>
      </c>
      <c r="F112" s="34">
        <v>68</v>
      </c>
      <c r="G112" s="76" t="str">
        <f>IF(AND('BOI16'!B112&gt;=0,'BOI16'!B112&lt;&gt;""),'BOI16'!B112,"")</f>
        <v/>
      </c>
    </row>
    <row r="113" spans="1:7" ht="15" x14ac:dyDescent="0.25">
      <c r="A113" s="35">
        <v>45897</v>
      </c>
      <c r="B113">
        <v>65.400000000000006</v>
      </c>
      <c r="C113">
        <v>56</v>
      </c>
      <c r="D113" s="34">
        <v>54</v>
      </c>
      <c r="E113" s="34">
        <v>63</v>
      </c>
      <c r="F113" s="34">
        <v>68</v>
      </c>
      <c r="G113" s="76" t="str">
        <f>IF(AND('BOI16'!B113&gt;=0,'BOI16'!B113&lt;&gt;""),'BOI16'!B113,"")</f>
        <v/>
      </c>
    </row>
    <row r="114" spans="1:7" ht="15" x14ac:dyDescent="0.25">
      <c r="A114" s="35">
        <v>45898</v>
      </c>
      <c r="B114">
        <v>65.2</v>
      </c>
      <c r="C114">
        <v>57.3</v>
      </c>
      <c r="D114" s="34">
        <v>54</v>
      </c>
      <c r="E114" s="34">
        <v>63</v>
      </c>
      <c r="F114" s="34">
        <v>68</v>
      </c>
      <c r="G114" s="76" t="str">
        <f>IF(AND('BOI16'!B114&gt;=0,'BOI16'!B114&lt;&gt;""),'BOI16'!B114,"")</f>
        <v/>
      </c>
    </row>
    <row r="115" spans="1:7" ht="15" x14ac:dyDescent="0.25">
      <c r="A115" s="35">
        <v>45899</v>
      </c>
      <c r="B115">
        <v>67.099999999999994</v>
      </c>
      <c r="C115">
        <v>57.4</v>
      </c>
      <c r="D115" s="34">
        <v>54</v>
      </c>
      <c r="E115" s="34">
        <v>63</v>
      </c>
      <c r="F115" s="34">
        <v>68</v>
      </c>
      <c r="G115" s="76" t="str">
        <f>IF(AND('BOI16'!B115&gt;=0,'BOI16'!B115&lt;&gt;""),'BOI16'!B115,"")</f>
        <v/>
      </c>
    </row>
    <row r="116" spans="1:7" ht="15" x14ac:dyDescent="0.25">
      <c r="A116" s="35">
        <v>45900</v>
      </c>
      <c r="B116">
        <v>66</v>
      </c>
      <c r="C116">
        <v>56.5</v>
      </c>
      <c r="D116" s="34">
        <v>54</v>
      </c>
      <c r="E116" s="34">
        <v>63</v>
      </c>
      <c r="F116" s="34">
        <v>68</v>
      </c>
      <c r="G116" s="76" t="str">
        <f>IF(AND('BOI16'!B116&gt;=0,'BOI16'!B116&lt;&gt;""),'BOI16'!B116,"")</f>
        <v/>
      </c>
    </row>
    <row r="117" spans="1:7" ht="15" x14ac:dyDescent="0.25">
      <c r="A117" s="35">
        <v>45901</v>
      </c>
      <c r="B117">
        <v>66.5</v>
      </c>
      <c r="C117">
        <v>58.1</v>
      </c>
      <c r="D117" s="34">
        <v>54</v>
      </c>
      <c r="E117" s="34">
        <v>63</v>
      </c>
      <c r="F117" s="34">
        <v>68</v>
      </c>
      <c r="G117" s="76" t="str">
        <f>IF(AND('BOI16'!B117&gt;=0,'BOI16'!B117&lt;&gt;""),'BOI16'!B117,"")</f>
        <v/>
      </c>
    </row>
    <row r="118" spans="1:7" ht="15" x14ac:dyDescent="0.25">
      <c r="A118" s="35">
        <v>45902</v>
      </c>
      <c r="B118">
        <v>66.5</v>
      </c>
      <c r="C118">
        <v>58.2</v>
      </c>
      <c r="D118" s="34">
        <v>54</v>
      </c>
      <c r="E118" s="34">
        <v>63</v>
      </c>
      <c r="F118" s="34">
        <v>68</v>
      </c>
      <c r="G118" s="76" t="str">
        <f>IF(AND('BOI16'!B118&gt;=0,'BOI16'!B118&lt;&gt;""),'BOI16'!B118,"")</f>
        <v/>
      </c>
    </row>
    <row r="119" spans="1:7" ht="15" x14ac:dyDescent="0.25">
      <c r="A119" s="35">
        <v>45903</v>
      </c>
      <c r="B119">
        <v>67.8</v>
      </c>
      <c r="C119">
        <v>55.9</v>
      </c>
      <c r="D119" s="34">
        <v>54</v>
      </c>
      <c r="E119" s="34">
        <v>63</v>
      </c>
      <c r="F119" s="34">
        <v>68</v>
      </c>
      <c r="G119" s="76" t="str">
        <f>IF(AND('BOI16'!B119&gt;=0,'BOI16'!B119&lt;&gt;""),'BOI16'!B119,"")</f>
        <v/>
      </c>
    </row>
    <row r="120" spans="1:7" ht="15" x14ac:dyDescent="0.25">
      <c r="A120" s="35">
        <v>45904</v>
      </c>
      <c r="B120">
        <v>68.2</v>
      </c>
      <c r="C120">
        <v>57.3</v>
      </c>
      <c r="D120" s="34">
        <v>54</v>
      </c>
      <c r="E120" s="34">
        <v>63</v>
      </c>
      <c r="F120" s="34">
        <v>68</v>
      </c>
      <c r="G120" s="76" t="str">
        <f>IF(AND('BOI16'!B120&gt;=0,'BOI16'!B120&lt;&gt;""),'BOI16'!B120,"")</f>
        <v/>
      </c>
    </row>
    <row r="121" spans="1:7" ht="15" x14ac:dyDescent="0.25">
      <c r="A121" s="35">
        <v>45905</v>
      </c>
      <c r="B121">
        <v>69.8</v>
      </c>
      <c r="C121">
        <v>54.7</v>
      </c>
      <c r="D121" s="34">
        <v>54</v>
      </c>
      <c r="E121" s="34">
        <v>63</v>
      </c>
      <c r="F121" s="34">
        <v>68</v>
      </c>
      <c r="G121" s="76" t="str">
        <f>IF(AND('BOI16'!B121&gt;=0,'BOI16'!B121&lt;&gt;""),'BOI16'!B121,"")</f>
        <v/>
      </c>
    </row>
    <row r="122" spans="1:7" ht="15" x14ac:dyDescent="0.25">
      <c r="A122" s="35">
        <v>45906</v>
      </c>
      <c r="B122">
        <v>71.099999999999994</v>
      </c>
      <c r="C122">
        <v>54.3</v>
      </c>
      <c r="D122" s="34">
        <v>54</v>
      </c>
      <c r="E122" s="34">
        <v>63</v>
      </c>
      <c r="F122" s="34">
        <v>68</v>
      </c>
      <c r="G122" s="76" t="str">
        <f>IF(AND('BOI16'!B122&gt;=0,'BOI16'!B122&lt;&gt;""),'BOI16'!B122,"")</f>
        <v/>
      </c>
    </row>
    <row r="123" spans="1:7" ht="15" x14ac:dyDescent="0.25">
      <c r="A123" s="35">
        <v>45907</v>
      </c>
      <c r="B123">
        <v>70.900000000000006</v>
      </c>
      <c r="C123">
        <v>56.3</v>
      </c>
      <c r="D123" s="34">
        <v>54</v>
      </c>
      <c r="E123" s="34">
        <v>63</v>
      </c>
      <c r="F123" s="34">
        <v>68</v>
      </c>
      <c r="G123" s="76" t="str">
        <f>IF(AND('BOI16'!B123&gt;=0,'BOI16'!B123&lt;&gt;""),'BOI16'!B123,"")</f>
        <v/>
      </c>
    </row>
    <row r="124" spans="1:7" ht="15" x14ac:dyDescent="0.25">
      <c r="A124" s="35">
        <v>45908</v>
      </c>
      <c r="B124">
        <v>66.7</v>
      </c>
      <c r="C124">
        <v>53</v>
      </c>
      <c r="D124" s="34">
        <v>54</v>
      </c>
      <c r="E124" s="34">
        <v>63</v>
      </c>
      <c r="F124" s="34">
        <v>68</v>
      </c>
      <c r="G124" s="76" t="str">
        <f>IF(AND('BOI16'!B124&gt;=0,'BOI16'!B124&lt;&gt;""),'BOI16'!B124,"")</f>
        <v/>
      </c>
    </row>
    <row r="125" spans="1:7" ht="15" x14ac:dyDescent="0.25">
      <c r="A125" s="35">
        <v>45909</v>
      </c>
      <c r="B125">
        <v>67.599999999999994</v>
      </c>
      <c r="C125">
        <v>54.4</v>
      </c>
      <c r="D125" s="34">
        <v>54</v>
      </c>
      <c r="E125" s="34">
        <v>63</v>
      </c>
      <c r="F125" s="34">
        <v>68</v>
      </c>
      <c r="G125" s="76" t="str">
        <f>IF(AND('BOI16'!B125&gt;=0,'BOI16'!B125&lt;&gt;""),'BOI16'!B125,"")</f>
        <v/>
      </c>
    </row>
    <row r="126" spans="1:7" ht="15" x14ac:dyDescent="0.25">
      <c r="A126" s="35">
        <v>45910</v>
      </c>
      <c r="B126">
        <v>67.099999999999994</v>
      </c>
      <c r="C126">
        <v>54.3</v>
      </c>
      <c r="D126" s="34">
        <v>54</v>
      </c>
      <c r="E126" s="34">
        <v>63</v>
      </c>
      <c r="F126" s="34">
        <v>68</v>
      </c>
      <c r="G126" s="76" t="str">
        <f>IF(AND('BOI16'!B126&gt;=0,'BOI16'!B126&lt;&gt;""),'BOI16'!B126,"")</f>
        <v/>
      </c>
    </row>
    <row r="127" spans="1:7" ht="15" x14ac:dyDescent="0.25">
      <c r="A127" s="35">
        <v>45911</v>
      </c>
      <c r="B127">
        <v>68</v>
      </c>
      <c r="C127">
        <v>53.8</v>
      </c>
      <c r="D127" s="34">
        <v>54</v>
      </c>
      <c r="E127" s="34">
        <v>63</v>
      </c>
      <c r="F127" s="34">
        <v>68</v>
      </c>
      <c r="G127" s="76" t="str">
        <f>IF(AND('BOI16'!B127&gt;=0,'BOI16'!B127&lt;&gt;""),'BOI16'!B127,"")</f>
        <v/>
      </c>
    </row>
    <row r="128" spans="1:7" ht="15" x14ac:dyDescent="0.25">
      <c r="A128" s="35">
        <v>45912</v>
      </c>
      <c r="B128">
        <v>68.2</v>
      </c>
      <c r="C128">
        <v>53.8</v>
      </c>
      <c r="D128" s="34">
        <v>54</v>
      </c>
      <c r="E128" s="34">
        <v>63</v>
      </c>
      <c r="F128" s="34">
        <v>68</v>
      </c>
      <c r="G128" s="76" t="str">
        <f>IF(AND('BOI16'!B128&gt;=0,'BOI16'!B128&lt;&gt;""),'BOI16'!B128,"")</f>
        <v/>
      </c>
    </row>
    <row r="129" spans="1:7" ht="15" x14ac:dyDescent="0.25">
      <c r="A129" s="35">
        <v>45913</v>
      </c>
      <c r="B129">
        <v>65.5</v>
      </c>
      <c r="C129">
        <v>49.1</v>
      </c>
      <c r="D129" s="34">
        <v>54</v>
      </c>
      <c r="E129" s="34">
        <v>63</v>
      </c>
      <c r="F129" s="34">
        <v>68</v>
      </c>
      <c r="G129" s="76" t="str">
        <f>IF(AND('BOI16'!B129&gt;=0,'BOI16'!B129&lt;&gt;""),'BOI16'!B129,"")</f>
        <v/>
      </c>
    </row>
    <row r="130" spans="1:7" ht="15" x14ac:dyDescent="0.25">
      <c r="A130" s="35">
        <v>45914</v>
      </c>
      <c r="B130">
        <v>67.3</v>
      </c>
      <c r="C130">
        <v>48.3</v>
      </c>
      <c r="D130" s="34">
        <v>54</v>
      </c>
      <c r="E130" s="34">
        <v>63</v>
      </c>
      <c r="F130" s="34">
        <v>68</v>
      </c>
      <c r="G130" s="76" t="str">
        <f>IF(AND('BOI16'!B130&gt;=0,'BOI16'!B130&lt;&gt;""),'BOI16'!B130,"")</f>
        <v/>
      </c>
    </row>
    <row r="131" spans="1:7" ht="15" x14ac:dyDescent="0.25">
      <c r="A131" s="35">
        <v>45915</v>
      </c>
      <c r="B131">
        <v>67.400000000000006</v>
      </c>
      <c r="C131">
        <v>48.1</v>
      </c>
      <c r="D131" s="34">
        <v>54</v>
      </c>
      <c r="E131" s="34">
        <v>63</v>
      </c>
      <c r="F131" s="34">
        <v>68</v>
      </c>
      <c r="G131" s="76" t="str">
        <f>IF(AND('BOI16'!B131&gt;=0,'BOI16'!B131&lt;&gt;""),'BOI16'!B131,"")</f>
        <v/>
      </c>
    </row>
    <row r="132" spans="1:7" ht="15" x14ac:dyDescent="0.25">
      <c r="A132" s="35">
        <v>45916</v>
      </c>
      <c r="B132">
        <v>67.599999999999994</v>
      </c>
      <c r="C132">
        <v>46.8</v>
      </c>
      <c r="D132" s="34">
        <v>54</v>
      </c>
      <c r="E132" s="34">
        <v>63</v>
      </c>
      <c r="F132" s="34">
        <v>68</v>
      </c>
      <c r="G132" s="76" t="str">
        <f>IF(AND('BOI16'!B132&gt;=0,'BOI16'!B132&lt;&gt;""),'BOI16'!B132,"")</f>
        <v/>
      </c>
    </row>
    <row r="133" spans="1:7" ht="15" x14ac:dyDescent="0.25">
      <c r="A133" s="35">
        <v>45917</v>
      </c>
      <c r="B133">
        <v>68.2</v>
      </c>
      <c r="C133">
        <v>45.5</v>
      </c>
      <c r="D133" s="34">
        <v>54</v>
      </c>
      <c r="E133" s="34">
        <v>63</v>
      </c>
      <c r="F133" s="34">
        <v>68</v>
      </c>
      <c r="G133" s="76" t="str">
        <f>IF(AND('BOI16'!B133&gt;=0,'BOI16'!B133&lt;&gt;""),'BOI16'!B133,"")</f>
        <v/>
      </c>
    </row>
    <row r="134" spans="1:7" ht="15" x14ac:dyDescent="0.25">
      <c r="A134" s="35">
        <v>45918</v>
      </c>
      <c r="B134">
        <v>65.7</v>
      </c>
      <c r="C134">
        <v>42.3</v>
      </c>
      <c r="D134" s="34">
        <v>54</v>
      </c>
      <c r="E134" s="34">
        <v>63</v>
      </c>
      <c r="F134" s="34">
        <v>68</v>
      </c>
      <c r="G134" s="76" t="str">
        <f>IF(AND('BOI16'!B134&gt;=0,'BOI16'!B134&lt;&gt;""),'BOI16'!B134,"")</f>
        <v/>
      </c>
    </row>
    <row r="135" spans="1:7" ht="15" x14ac:dyDescent="0.25">
      <c r="A135" s="35">
        <v>45919</v>
      </c>
      <c r="B135">
        <v>57.8</v>
      </c>
      <c r="C135">
        <v>38.1</v>
      </c>
      <c r="D135" s="34">
        <v>54</v>
      </c>
      <c r="E135" s="34">
        <v>63</v>
      </c>
      <c r="F135" s="34">
        <v>68</v>
      </c>
      <c r="G135" s="76" t="str">
        <f>IF(AND('BOI16'!B135&gt;=0,'BOI16'!B135&lt;&gt;""),'BOI16'!B135,"")</f>
        <v/>
      </c>
    </row>
    <row r="136" spans="1:7" ht="15" x14ac:dyDescent="0.25">
      <c r="A136" s="35">
        <v>45920</v>
      </c>
      <c r="B136">
        <v>56.9</v>
      </c>
      <c r="C136">
        <v>39.5</v>
      </c>
      <c r="D136" s="34">
        <v>54</v>
      </c>
      <c r="E136" s="34">
        <v>63</v>
      </c>
      <c r="F136" s="34">
        <v>68</v>
      </c>
      <c r="G136" s="76" t="str">
        <f>IF(AND('BOI16'!B136&gt;=0,'BOI16'!B136&lt;&gt;""),'BOI16'!B136,"")</f>
        <v/>
      </c>
    </row>
    <row r="137" spans="1:7" ht="15" x14ac:dyDescent="0.25">
      <c r="A137" s="35">
        <v>45921</v>
      </c>
      <c r="B137">
        <v>59.2</v>
      </c>
      <c r="C137">
        <v>40.799999999999997</v>
      </c>
      <c r="D137" s="34">
        <v>54</v>
      </c>
      <c r="E137" s="34">
        <v>63</v>
      </c>
      <c r="F137" s="34">
        <v>68</v>
      </c>
      <c r="G137" s="76" t="str">
        <f>IF(AND('BOI16'!B137&gt;=0,'BOI16'!B137&lt;&gt;""),'BOI16'!B137,"")</f>
        <v/>
      </c>
    </row>
    <row r="138" spans="1:7" ht="15" x14ac:dyDescent="0.25">
      <c r="A138" s="35">
        <v>45922</v>
      </c>
      <c r="B138">
        <v>60.7</v>
      </c>
      <c r="C138">
        <v>37.4</v>
      </c>
      <c r="D138" s="34">
        <v>54</v>
      </c>
      <c r="E138" s="34">
        <v>63</v>
      </c>
      <c r="F138" s="34">
        <v>68</v>
      </c>
      <c r="G138" s="76" t="str">
        <f>IF(AND('BOI16'!B138&gt;=0,'BOI16'!B138&lt;&gt;""),'BOI16'!B138,"")</f>
        <v/>
      </c>
    </row>
    <row r="139" spans="1:7" ht="15" x14ac:dyDescent="0.25">
      <c r="A139" s="35">
        <v>45923</v>
      </c>
      <c r="B139">
        <v>54.3</v>
      </c>
      <c r="C139">
        <v>38.200000000000003</v>
      </c>
      <c r="D139" s="34">
        <v>54</v>
      </c>
      <c r="E139" s="34">
        <v>63</v>
      </c>
      <c r="F139" s="34">
        <v>68</v>
      </c>
      <c r="G139" s="76" t="str">
        <f>IF(AND('BOI16'!B139&gt;=0,'BOI16'!B139&lt;&gt;""),'BOI16'!B139,"")</f>
        <v/>
      </c>
    </row>
    <row r="140" spans="1:7" ht="15" x14ac:dyDescent="0.25">
      <c r="A140" s="35">
        <v>45924</v>
      </c>
      <c r="B140">
        <v>56.1</v>
      </c>
      <c r="C140">
        <v>38.6</v>
      </c>
      <c r="D140" s="34">
        <v>54</v>
      </c>
      <c r="E140" s="34">
        <v>63</v>
      </c>
      <c r="F140" s="34">
        <v>68</v>
      </c>
      <c r="G140" s="76" t="str">
        <f>IF(AND('BOI16'!B140&gt;=0,'BOI16'!B140&lt;&gt;""),'BOI16'!B140,"")</f>
        <v/>
      </c>
    </row>
    <row r="141" spans="1:7" ht="15" x14ac:dyDescent="0.25">
      <c r="A141" s="35">
        <v>45925</v>
      </c>
      <c r="B141">
        <v>56.1</v>
      </c>
      <c r="C141">
        <v>38.9</v>
      </c>
      <c r="D141" s="34">
        <v>54</v>
      </c>
      <c r="E141" s="34">
        <v>63</v>
      </c>
      <c r="F141" s="34">
        <v>68</v>
      </c>
      <c r="G141" s="76" t="str">
        <f>IF(AND('BOI16'!B141&gt;=0,'BOI16'!B141&lt;&gt;""),'BOI16'!B141,"")</f>
        <v/>
      </c>
    </row>
    <row r="142" spans="1:7" ht="15" x14ac:dyDescent="0.25">
      <c r="A142" s="35">
        <v>45926</v>
      </c>
      <c r="B142">
        <v>57.4</v>
      </c>
      <c r="C142">
        <v>39.1</v>
      </c>
      <c r="D142" s="34">
        <v>54</v>
      </c>
      <c r="E142" s="34">
        <v>63</v>
      </c>
      <c r="F142" s="34">
        <v>68</v>
      </c>
      <c r="G142" s="76" t="str">
        <f>IF(AND('BOI16'!B142&gt;=0,'BOI16'!B142&lt;&gt;""),'BOI16'!B142,"")</f>
        <v/>
      </c>
    </row>
    <row r="143" spans="1:7" ht="15" x14ac:dyDescent="0.25">
      <c r="A143" s="35">
        <v>45927</v>
      </c>
      <c r="B143">
        <v>59.9</v>
      </c>
      <c r="C143">
        <v>39.6</v>
      </c>
      <c r="D143" s="34">
        <v>54</v>
      </c>
      <c r="E143" s="34">
        <v>63</v>
      </c>
      <c r="F143" s="34">
        <v>68</v>
      </c>
      <c r="G143" s="76" t="str">
        <f>IF(AND('BOI16'!B143&gt;=0,'BOI16'!B143&lt;&gt;""),'BOI16'!B143,"")</f>
        <v/>
      </c>
    </row>
    <row r="144" spans="1:7" ht="15" x14ac:dyDescent="0.25">
      <c r="A144" s="35">
        <v>45928</v>
      </c>
      <c r="B144">
        <v>58.9</v>
      </c>
      <c r="C144">
        <v>37.6</v>
      </c>
      <c r="D144" s="34">
        <v>54</v>
      </c>
      <c r="E144" s="34">
        <v>63</v>
      </c>
      <c r="F144" s="34">
        <v>68</v>
      </c>
      <c r="G144" s="76" t="str">
        <f>IF(AND('BOI16'!B144&gt;=0,'BOI16'!B144&lt;&gt;""),'BOI16'!B144,"")</f>
        <v/>
      </c>
    </row>
    <row r="145" spans="1:9" ht="15" x14ac:dyDescent="0.25">
      <c r="A145" s="35">
        <v>45929</v>
      </c>
      <c r="B145">
        <v>59.3</v>
      </c>
      <c r="C145">
        <v>36.700000000000003</v>
      </c>
      <c r="D145" s="34">
        <v>54</v>
      </c>
      <c r="E145" s="34">
        <v>63</v>
      </c>
      <c r="F145" s="34">
        <v>68</v>
      </c>
      <c r="G145" s="76" t="str">
        <f>IF(AND('BOI16'!B145&gt;=0,'BOI16'!B145&lt;&gt;""),'BOI16'!B145,"")</f>
        <v/>
      </c>
    </row>
    <row r="146" spans="1:9" ht="15" x14ac:dyDescent="0.25">
      <c r="A146" s="35">
        <v>45930</v>
      </c>
      <c r="B146">
        <v>51.3</v>
      </c>
      <c r="C146">
        <v>34.799999999999997</v>
      </c>
      <c r="D146" s="34">
        <v>54</v>
      </c>
      <c r="E146" s="34">
        <v>63</v>
      </c>
      <c r="F146" s="34">
        <v>68</v>
      </c>
      <c r="G146" s="76" t="str">
        <f>IF(AND('BOI16'!B146&gt;=0,'BOI16'!B146&lt;&gt;""),'BOI16'!B146,"")</f>
        <v/>
      </c>
    </row>
    <row r="147" spans="1:9" ht="15" x14ac:dyDescent="0.25">
      <c r="A147" s="35">
        <v>45931</v>
      </c>
      <c r="B147">
        <v>49.1</v>
      </c>
      <c r="C147">
        <v>35.1</v>
      </c>
      <c r="D147" s="34">
        <v>54</v>
      </c>
      <c r="E147" s="34">
        <v>63</v>
      </c>
      <c r="F147" s="34">
        <v>68</v>
      </c>
      <c r="G147" s="76" t="str">
        <f>IF(AND('BOI16'!B147&gt;=0,'BOI16'!B147&lt;&gt;""),'BOI16'!B147,"")</f>
        <v/>
      </c>
    </row>
    <row r="148" spans="1:9" ht="15" x14ac:dyDescent="0.25">
      <c r="A148" s="35">
        <v>45932</v>
      </c>
      <c r="B148">
        <v>49.2</v>
      </c>
      <c r="C148">
        <v>35.6</v>
      </c>
      <c r="D148" s="34">
        <v>54</v>
      </c>
      <c r="E148" s="34">
        <v>63</v>
      </c>
      <c r="F148" s="34">
        <v>68</v>
      </c>
      <c r="G148" s="76" t="str">
        <f>IF(AND('BOI16'!B148&gt;=0,'BOI16'!B148&lt;&gt;""),'BOI16'!B148,"")</f>
        <v/>
      </c>
    </row>
    <row r="149" spans="1:9" ht="15" x14ac:dyDescent="0.25">
      <c r="A149" s="35">
        <v>45933</v>
      </c>
      <c r="B149">
        <v>50.2</v>
      </c>
      <c r="C149">
        <v>36.4</v>
      </c>
      <c r="D149" s="34">
        <v>54</v>
      </c>
      <c r="E149" s="34">
        <v>63</v>
      </c>
      <c r="F149" s="34">
        <v>68</v>
      </c>
      <c r="G149" s="76" t="str">
        <f>IF(AND('BOI16'!B149&gt;=0,'BOI16'!B149&lt;&gt;""),'BOI16'!B149,"")</f>
        <v/>
      </c>
    </row>
    <row r="150" spans="1:9" ht="15" x14ac:dyDescent="0.25">
      <c r="A150" s="35">
        <v>45934</v>
      </c>
      <c r="B150">
        <v>51</v>
      </c>
      <c r="C150">
        <v>33.4</v>
      </c>
      <c r="D150" s="34">
        <v>54</v>
      </c>
      <c r="E150" s="34">
        <v>63</v>
      </c>
      <c r="F150" s="34">
        <v>68</v>
      </c>
      <c r="G150" s="76" t="str">
        <f>IF(AND('BOI16'!B150&gt;=0,'BOI16'!B150&lt;&gt;""),'BOI16'!B150,"")</f>
        <v/>
      </c>
    </row>
    <row r="151" spans="1:9" ht="15" x14ac:dyDescent="0.25">
      <c r="A151" s="35">
        <v>45935</v>
      </c>
      <c r="B151">
        <v>53</v>
      </c>
      <c r="C151">
        <v>35.6</v>
      </c>
      <c r="D151" s="34">
        <v>54</v>
      </c>
      <c r="E151" s="34">
        <v>63</v>
      </c>
      <c r="F151" s="34">
        <v>68</v>
      </c>
      <c r="G151" s="76" t="str">
        <f>IF(AND('BOI16'!B151&gt;=0,'BOI16'!B151&lt;&gt;""),'BOI16'!B151,"")</f>
        <v/>
      </c>
      <c r="H151" s="34" t="s">
        <v>20</v>
      </c>
      <c r="I151" s="34" t="s">
        <v>20</v>
      </c>
    </row>
    <row r="152" spans="1:9" ht="15" x14ac:dyDescent="0.25">
      <c r="A152" s="35">
        <v>45936</v>
      </c>
      <c r="B152">
        <v>51.6</v>
      </c>
      <c r="C152">
        <v>36</v>
      </c>
      <c r="D152" s="34">
        <v>54</v>
      </c>
      <c r="E152" s="34">
        <v>63</v>
      </c>
      <c r="F152" s="34">
        <v>68</v>
      </c>
      <c r="G152" s="76" t="str">
        <f>IF(AND('BOI16'!B152&gt;=0,'BOI16'!B152&lt;&gt;""),'BOI16'!B152,"")</f>
        <v/>
      </c>
    </row>
    <row r="153" spans="1:9" ht="15" x14ac:dyDescent="0.25">
      <c r="A153" s="35">
        <v>45937</v>
      </c>
      <c r="B153">
        <v>51.2</v>
      </c>
      <c r="C153">
        <v>37.799999999999997</v>
      </c>
      <c r="D153" s="34">
        <v>54</v>
      </c>
      <c r="E153" s="34">
        <v>63</v>
      </c>
      <c r="F153" s="34">
        <v>68</v>
      </c>
      <c r="G153" s="76" t="str">
        <f>IF(AND('BOI16'!B153&gt;=0,'BOI16'!B153&lt;&gt;""),'BOI16'!B153,"")</f>
        <v/>
      </c>
    </row>
    <row r="154" spans="1:9" ht="15" x14ac:dyDescent="0.25">
      <c r="A154" s="35">
        <v>45938</v>
      </c>
      <c r="B154">
        <v>53.1</v>
      </c>
      <c r="C154">
        <v>36.200000000000003</v>
      </c>
      <c r="D154" s="34">
        <v>54</v>
      </c>
      <c r="E154" s="34">
        <v>63</v>
      </c>
      <c r="F154" s="34">
        <v>68</v>
      </c>
      <c r="G154" s="76" t="str">
        <f>IF(AND('BOI16'!B154&gt;=0,'BOI16'!B154&lt;&gt;""),'BOI16'!B154,"")</f>
        <v/>
      </c>
    </row>
    <row r="155" spans="1:9" ht="15" x14ac:dyDescent="0.25">
      <c r="A155" s="35">
        <v>45939</v>
      </c>
      <c r="B155">
        <v>54.2</v>
      </c>
      <c r="C155">
        <v>35.4</v>
      </c>
      <c r="D155" s="34">
        <v>54</v>
      </c>
      <c r="E155" s="34">
        <v>63</v>
      </c>
      <c r="F155" s="34">
        <v>68</v>
      </c>
      <c r="G155" s="76" t="str">
        <f>IF(AND('BOI16'!B155&gt;=0,'BOI16'!B155&lt;&gt;""),'BOI16'!B155,"")</f>
        <v/>
      </c>
    </row>
    <row r="156" spans="1:9" ht="15" x14ac:dyDescent="0.25">
      <c r="A156" s="35">
        <v>45940</v>
      </c>
      <c r="B156">
        <v>46.9</v>
      </c>
      <c r="C156">
        <v>36</v>
      </c>
      <c r="D156" s="34">
        <v>54</v>
      </c>
      <c r="E156" s="34">
        <v>63</v>
      </c>
      <c r="F156" s="34">
        <v>68</v>
      </c>
      <c r="G156" s="76" t="str">
        <f>IF(AND('BOI16'!B156&gt;=0,'BOI16'!B156&lt;&gt;""),'BOI16'!B156,"")</f>
        <v/>
      </c>
    </row>
    <row r="157" spans="1:9" ht="15" x14ac:dyDescent="0.25">
      <c r="A157" s="35">
        <v>45941</v>
      </c>
      <c r="B157">
        <v>46.5</v>
      </c>
      <c r="C157">
        <v>34.1</v>
      </c>
      <c r="D157" s="34">
        <v>54</v>
      </c>
      <c r="E157" s="34">
        <v>63</v>
      </c>
      <c r="F157" s="34">
        <v>68</v>
      </c>
      <c r="G157" s="76" t="str">
        <f>IF(AND('BOI16'!B157&gt;=0,'BOI16'!B157&lt;&gt;""),'BOI16'!B157,"")</f>
        <v/>
      </c>
    </row>
    <row r="158" spans="1:9" ht="15" x14ac:dyDescent="0.25">
      <c r="A158" s="35">
        <v>45942</v>
      </c>
      <c r="B158">
        <v>48.1</v>
      </c>
      <c r="C158">
        <v>36.1</v>
      </c>
      <c r="D158" s="34">
        <v>54</v>
      </c>
      <c r="E158" s="34">
        <v>63</v>
      </c>
      <c r="F158" s="34">
        <v>68</v>
      </c>
      <c r="G158" s="76" t="str">
        <f>IF(AND('BOI16'!B158&gt;=0,'BOI16'!B158&lt;&gt;""),'BOI16'!B158,"")</f>
        <v/>
      </c>
    </row>
    <row r="159" spans="1:9" ht="15" x14ac:dyDescent="0.25">
      <c r="A159" s="35">
        <v>45943</v>
      </c>
      <c r="B159">
        <v>48.9</v>
      </c>
      <c r="C159">
        <v>34.9</v>
      </c>
      <c r="D159" s="34">
        <v>54</v>
      </c>
      <c r="E159" s="34">
        <v>63</v>
      </c>
      <c r="F159" s="34">
        <v>68</v>
      </c>
      <c r="G159" s="76" t="str">
        <f>IF(AND('BOI16'!B159&gt;=0,'BOI16'!B159&lt;&gt;""),'BOI16'!B159,"")</f>
        <v/>
      </c>
    </row>
    <row r="160" spans="1:9" ht="15" x14ac:dyDescent="0.25">
      <c r="A160" s="35">
        <v>45944</v>
      </c>
      <c r="B160">
        <v>51.3</v>
      </c>
      <c r="C160">
        <v>34.799999999999997</v>
      </c>
      <c r="D160" s="34">
        <v>54</v>
      </c>
      <c r="E160" s="34">
        <v>63</v>
      </c>
      <c r="F160" s="34">
        <v>68</v>
      </c>
      <c r="G160" s="76" t="str">
        <f>IF(AND('BOI16'!B160&gt;=0,'BOI16'!B160&lt;&gt;""),'BOI16'!B160,"")</f>
        <v/>
      </c>
    </row>
    <row r="161" spans="1:7" ht="15" x14ac:dyDescent="0.25">
      <c r="A161" s="35">
        <v>45945</v>
      </c>
      <c r="B161">
        <v>52.6</v>
      </c>
      <c r="C161">
        <v>35.5</v>
      </c>
      <c r="D161" s="34">
        <v>54</v>
      </c>
      <c r="E161" s="34">
        <v>63</v>
      </c>
      <c r="F161" s="34">
        <v>68</v>
      </c>
      <c r="G161" s="76" t="str">
        <f>IF(AND('BOI16'!B161&gt;=0,'BOI16'!B161&lt;&gt;""),'BOI16'!B161,"")</f>
        <v/>
      </c>
    </row>
    <row r="162" spans="1:7" ht="15" x14ac:dyDescent="0.25">
      <c r="A162" s="35">
        <v>45946</v>
      </c>
      <c r="B162">
        <v>51.9</v>
      </c>
      <c r="C162">
        <v>37.5</v>
      </c>
      <c r="D162" s="34">
        <v>54</v>
      </c>
      <c r="E162" s="34">
        <v>63</v>
      </c>
      <c r="F162" s="34">
        <v>68</v>
      </c>
      <c r="G162" s="76" t="str">
        <f>IF(AND('BOI16'!B162&gt;=0,'BOI16'!B162&lt;&gt;""),'BOI16'!B162,"")</f>
        <v/>
      </c>
    </row>
    <row r="163" spans="1:7" ht="15" x14ac:dyDescent="0.25">
      <c r="A163" s="35">
        <v>45947</v>
      </c>
      <c r="B163">
        <v>54</v>
      </c>
      <c r="C163">
        <v>35.9</v>
      </c>
      <c r="D163" s="34">
        <v>54</v>
      </c>
      <c r="E163" s="34">
        <v>63</v>
      </c>
      <c r="F163" s="34">
        <v>68</v>
      </c>
      <c r="G163" s="76" t="str">
        <f>IF(AND('BOI16'!B163&gt;=0,'BOI16'!B163&lt;&gt;""),'BOI16'!B163,"")</f>
        <v/>
      </c>
    </row>
    <row r="164" spans="1:7" ht="15" x14ac:dyDescent="0.25">
      <c r="A164" s="35">
        <v>45948</v>
      </c>
      <c r="B164">
        <v>55</v>
      </c>
      <c r="C164">
        <v>34.9</v>
      </c>
      <c r="D164" s="34">
        <v>54</v>
      </c>
      <c r="E164" s="34">
        <v>63</v>
      </c>
      <c r="F164" s="34">
        <v>68</v>
      </c>
      <c r="G164" s="76" t="str">
        <f>IF(AND('BOI16'!B164&gt;=0,'BOI16'!B164&lt;&gt;""),'BOI16'!B164,"")</f>
        <v/>
      </c>
    </row>
    <row r="165" spans="1:7" ht="15" x14ac:dyDescent="0.25">
      <c r="A165" s="35">
        <v>45949</v>
      </c>
      <c r="B165">
        <v>55.5</v>
      </c>
      <c r="C165">
        <v>33.700000000000003</v>
      </c>
      <c r="D165" s="34">
        <v>54</v>
      </c>
      <c r="E165" s="34">
        <v>63</v>
      </c>
      <c r="F165" s="34">
        <v>68</v>
      </c>
      <c r="G165" s="76" t="str">
        <f>IF(AND('BOI16'!B165&gt;=0,'BOI16'!B165&lt;&gt;""),'BOI16'!B165,"")</f>
        <v/>
      </c>
    </row>
    <row r="166" spans="1:7" ht="15" x14ac:dyDescent="0.25">
      <c r="A166" s="35">
        <v>45950</v>
      </c>
      <c r="B166">
        <v>55.3</v>
      </c>
      <c r="C166">
        <v>32.4</v>
      </c>
      <c r="D166" s="34">
        <v>54</v>
      </c>
      <c r="E166" s="34">
        <v>63</v>
      </c>
      <c r="F166" s="34">
        <v>68</v>
      </c>
      <c r="G166" s="76" t="str">
        <f>IF(AND('BOI16'!B166&gt;=0,'BOI16'!B166&lt;&gt;""),'BOI16'!B166,"")</f>
        <v/>
      </c>
    </row>
    <row r="167" spans="1:7" ht="15" x14ac:dyDescent="0.25">
      <c r="A167" s="35">
        <v>45951</v>
      </c>
      <c r="B167"/>
      <c r="C167"/>
      <c r="D167" s="34">
        <v>54</v>
      </c>
      <c r="E167" s="34">
        <v>63</v>
      </c>
      <c r="F167" s="34">
        <v>68</v>
      </c>
      <c r="G167" s="76" t="str">
        <f>IF(AND('BOI16'!B167&gt;=0,'BOI16'!B167&lt;&gt;""),'BOI16'!B167,"")</f>
        <v/>
      </c>
    </row>
    <row r="168" spans="1:7" ht="15" x14ac:dyDescent="0.25">
      <c r="A168" s="35">
        <v>45952</v>
      </c>
      <c r="B168"/>
      <c r="C168"/>
      <c r="D168" s="34">
        <v>54</v>
      </c>
      <c r="E168" s="34">
        <v>63</v>
      </c>
      <c r="F168" s="34">
        <v>68</v>
      </c>
      <c r="G168" s="76" t="str">
        <f>IF(AND('BOI16'!B168&gt;=0,'BOI16'!B168&lt;&gt;""),'BOI16'!B168,"")</f>
        <v/>
      </c>
    </row>
    <row r="169" spans="1:7" ht="15" x14ac:dyDescent="0.25">
      <c r="A169" s="35">
        <v>45953</v>
      </c>
      <c r="B169"/>
      <c r="C169"/>
      <c r="D169" s="34">
        <v>54</v>
      </c>
      <c r="E169" s="34">
        <v>63</v>
      </c>
      <c r="F169" s="34">
        <v>68</v>
      </c>
      <c r="G169" s="76" t="str">
        <f>IF(AND('BOI16'!B169&gt;=0,'BOI16'!B169&lt;&gt;""),'BOI16'!B169,"")</f>
        <v/>
      </c>
    </row>
    <row r="170" spans="1:7" ht="15" x14ac:dyDescent="0.25">
      <c r="A170" s="35">
        <v>45954</v>
      </c>
      <c r="B170"/>
      <c r="C170"/>
      <c r="D170" s="34">
        <v>54</v>
      </c>
      <c r="E170" s="34">
        <v>63</v>
      </c>
      <c r="F170" s="34">
        <v>68</v>
      </c>
      <c r="G170" s="76" t="str">
        <f>IF(AND('BOI16'!B170&gt;=0,'BOI16'!B170&lt;&gt;""),'BOI16'!B170,"")</f>
        <v/>
      </c>
    </row>
    <row r="171" spans="1:7" ht="15" x14ac:dyDescent="0.25">
      <c r="A171" s="35">
        <v>45955</v>
      </c>
      <c r="B171"/>
      <c r="C171"/>
      <c r="D171" s="34">
        <v>54</v>
      </c>
      <c r="E171" s="34">
        <v>63</v>
      </c>
      <c r="F171" s="34">
        <v>68</v>
      </c>
      <c r="G171" s="76" t="str">
        <f>IF(AND('BOI16'!B171&gt;=0,'BOI16'!B171&lt;&gt;""),'BOI16'!B171,"")</f>
        <v/>
      </c>
    </row>
    <row r="172" spans="1:7" ht="15" x14ac:dyDescent="0.25">
      <c r="A172" s="35">
        <v>45956</v>
      </c>
      <c r="B172"/>
      <c r="C172"/>
      <c r="D172" s="34">
        <v>54</v>
      </c>
      <c r="E172" s="34">
        <v>63</v>
      </c>
      <c r="F172" s="34">
        <v>68</v>
      </c>
      <c r="G172" s="76" t="str">
        <f>IF(AND('BOI16'!B172&gt;=0,'BOI16'!B172&lt;&gt;""),'BOI16'!B172,"")</f>
        <v/>
      </c>
    </row>
    <row r="173" spans="1:7" ht="15" x14ac:dyDescent="0.25">
      <c r="A173" s="35">
        <v>45957</v>
      </c>
      <c r="B173"/>
      <c r="C173"/>
      <c r="D173" s="34">
        <v>54</v>
      </c>
      <c r="E173" s="34">
        <v>63</v>
      </c>
      <c r="F173" s="34">
        <v>68</v>
      </c>
      <c r="G173" s="76" t="str">
        <f>IF(AND('BOI16'!B173&gt;=0,'BOI16'!B173&lt;&gt;""),'BOI16'!B173,"")</f>
        <v/>
      </c>
    </row>
    <row r="174" spans="1:7" ht="15" x14ac:dyDescent="0.25">
      <c r="A174" s="35">
        <v>45958</v>
      </c>
      <c r="B174"/>
      <c r="C174"/>
      <c r="D174" s="34">
        <v>54</v>
      </c>
      <c r="E174" s="34">
        <v>63</v>
      </c>
      <c r="F174" s="34">
        <v>68</v>
      </c>
      <c r="G174" s="76" t="str">
        <f>IF(AND('BOI16'!B174&gt;=0,'BOI16'!B174&lt;&gt;""),'BOI16'!B174,"")</f>
        <v/>
      </c>
    </row>
    <row r="175" spans="1:7" ht="15" x14ac:dyDescent="0.25">
      <c r="A175" s="35">
        <v>45959</v>
      </c>
      <c r="B175"/>
      <c r="C175"/>
      <c r="D175" s="34">
        <v>54</v>
      </c>
      <c r="E175" s="34">
        <v>63</v>
      </c>
      <c r="F175" s="34">
        <v>68</v>
      </c>
      <c r="G175" s="76" t="str">
        <f>IF(AND('BOI16'!B175&gt;=0,'BOI16'!B175&lt;&gt;""),'BOI16'!B175,"")</f>
        <v/>
      </c>
    </row>
    <row r="176" spans="1:7" ht="15" x14ac:dyDescent="0.25">
      <c r="A176" s="35">
        <v>45960</v>
      </c>
      <c r="B176"/>
      <c r="C176"/>
      <c r="D176" s="34">
        <v>54</v>
      </c>
      <c r="E176" s="34">
        <v>63</v>
      </c>
      <c r="F176" s="34">
        <v>68</v>
      </c>
      <c r="G176" s="76" t="str">
        <f>IF(AND('BOI16'!B176&gt;=0,'BOI16'!B176&lt;&gt;""),'BOI16'!B176,"")</f>
        <v/>
      </c>
    </row>
    <row r="177" spans="1:7" ht="15" x14ac:dyDescent="0.25">
      <c r="A177" s="35">
        <v>45961</v>
      </c>
      <c r="B177"/>
      <c r="C177"/>
      <c r="D177" s="34">
        <v>54</v>
      </c>
      <c r="E177" s="34">
        <v>63</v>
      </c>
      <c r="F177" s="34">
        <v>68</v>
      </c>
      <c r="G177" s="76" t="str">
        <f>IF(AND('BOI16'!B177&gt;=0,'BOI16'!B177&lt;&gt;""),'BOI16'!B177,"")</f>
        <v/>
      </c>
    </row>
    <row r="178" spans="1:7" x14ac:dyDescent="0.2">
      <c r="A178" s="35">
        <v>45962</v>
      </c>
      <c r="D178" s="34">
        <v>54</v>
      </c>
      <c r="E178" s="34">
        <v>63</v>
      </c>
      <c r="F178" s="34">
        <v>68</v>
      </c>
      <c r="G178" s="76" t="str">
        <f>IF(AND('BOI16'!B178&gt;=0,'BOI16'!B178&lt;&gt;""),'BOI16'!B178,"")</f>
        <v/>
      </c>
    </row>
    <row r="179" spans="1:7" x14ac:dyDescent="0.2">
      <c r="A179" s="35">
        <v>45963</v>
      </c>
      <c r="D179" s="34">
        <v>54</v>
      </c>
      <c r="E179" s="34">
        <v>63</v>
      </c>
      <c r="F179" s="34">
        <v>68</v>
      </c>
      <c r="G179" s="76" t="str">
        <f>IF(AND('BOI16'!B179&gt;=0,'BOI16'!B179&lt;&gt;""),'BOI16'!B179,"")</f>
        <v/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2100-7D16-46E3-BEAF-AC234EB28A3E}">
  <dimension ref="A1:H179"/>
  <sheetViews>
    <sheetView workbookViewId="0">
      <selection activeCell="G5" sqref="G5"/>
    </sheetView>
  </sheetViews>
  <sheetFormatPr defaultColWidth="9.140625" defaultRowHeight="12.75" x14ac:dyDescent="0.2"/>
  <cols>
    <col min="1" max="1" width="7.42578125" style="34" customWidth="1"/>
    <col min="2" max="3" width="14.28515625" style="34" customWidth="1"/>
    <col min="4" max="4" width="9.28515625" style="34" customWidth="1"/>
    <col min="5" max="6" width="9.140625" style="34"/>
    <col min="7" max="7" width="10.7109375" style="34" customWidth="1"/>
    <col min="8" max="16384" width="9.140625" style="34"/>
  </cols>
  <sheetData>
    <row r="1" spans="1:7" s="33" customFormat="1" ht="12" customHeight="1" x14ac:dyDescent="0.15">
      <c r="A1" s="33" t="s">
        <v>30</v>
      </c>
      <c r="B1" s="33" t="s">
        <v>31</v>
      </c>
      <c r="C1" s="33" t="s">
        <v>32</v>
      </c>
    </row>
    <row r="2" spans="1:7" x14ac:dyDescent="0.2">
      <c r="B2" s="86" t="s">
        <v>35</v>
      </c>
      <c r="C2" s="86" t="s">
        <v>34</v>
      </c>
      <c r="D2" s="87">
        <v>0.6</v>
      </c>
      <c r="E2" s="87">
        <v>0.8</v>
      </c>
      <c r="F2" s="87">
        <v>0.95</v>
      </c>
      <c r="G2" s="77">
        <v>2025</v>
      </c>
    </row>
    <row r="3" spans="1:7" ht="15" x14ac:dyDescent="0.25">
      <c r="A3" s="35">
        <v>45787</v>
      </c>
      <c r="B3">
        <v>155.91999999999999</v>
      </c>
      <c r="C3">
        <v>89.8</v>
      </c>
      <c r="D3" s="100">
        <v>134</v>
      </c>
      <c r="E3" s="34">
        <v>171</v>
      </c>
      <c r="F3" s="34">
        <v>218</v>
      </c>
      <c r="G3" s="78" t="str">
        <f>IF(AND(SNRV16!C3&gt;=0,SNRV16!C3&lt;&gt;""),SNRV16!C3,"")</f>
        <v/>
      </c>
    </row>
    <row r="4" spans="1:7" ht="15" x14ac:dyDescent="0.25">
      <c r="A4" s="35">
        <v>45788</v>
      </c>
      <c r="B4">
        <v>164.7</v>
      </c>
      <c r="C4">
        <v>122.5</v>
      </c>
      <c r="D4" s="100">
        <v>134</v>
      </c>
      <c r="E4" s="34">
        <v>171</v>
      </c>
      <c r="F4" s="34">
        <v>218</v>
      </c>
      <c r="G4" s="78" t="str">
        <f>IF(AND(SNRV16!C4&gt;=0,SNRV16!C4&lt;&gt;""),SNRV16!C4,"")</f>
        <v/>
      </c>
    </row>
    <row r="5" spans="1:7" ht="15" x14ac:dyDescent="0.25">
      <c r="A5" s="35">
        <v>45789</v>
      </c>
      <c r="B5">
        <v>148.12</v>
      </c>
      <c r="C5">
        <v>101.2</v>
      </c>
      <c r="D5" s="100">
        <v>134</v>
      </c>
      <c r="E5" s="34">
        <v>171</v>
      </c>
      <c r="F5" s="34">
        <v>218</v>
      </c>
      <c r="G5" s="78" t="str">
        <f>IF(AND(SNRV16!C5&gt;=0,SNRV16!C5&lt;&gt;""),SNRV16!C5,"")</f>
        <v/>
      </c>
    </row>
    <row r="6" spans="1:7" ht="15" x14ac:dyDescent="0.25">
      <c r="A6" s="35">
        <v>45790</v>
      </c>
      <c r="B6">
        <v>147.97</v>
      </c>
      <c r="C6">
        <v>86.8</v>
      </c>
      <c r="D6" s="100">
        <v>134</v>
      </c>
      <c r="E6" s="34">
        <v>171</v>
      </c>
      <c r="F6" s="34">
        <v>218</v>
      </c>
      <c r="G6" s="78" t="str">
        <f>IF(AND(SNRV16!C6&gt;=0,SNRV16!C6&lt;&gt;""),SNRV16!C6,"")</f>
        <v/>
      </c>
    </row>
    <row r="7" spans="1:7" ht="15" x14ac:dyDescent="0.25">
      <c r="A7" s="35">
        <v>45791</v>
      </c>
      <c r="B7">
        <v>125.82</v>
      </c>
      <c r="C7">
        <v>90</v>
      </c>
      <c r="D7" s="100">
        <v>134</v>
      </c>
      <c r="E7" s="34">
        <v>171</v>
      </c>
      <c r="F7" s="34">
        <v>218</v>
      </c>
      <c r="G7" s="78" t="str">
        <f>IF(AND(SNRV16!C7&gt;=0,SNRV16!C7&lt;&gt;""),SNRV16!C7,"")</f>
        <v/>
      </c>
    </row>
    <row r="8" spans="1:7" ht="15" x14ac:dyDescent="0.25">
      <c r="A8" s="35">
        <v>45792</v>
      </c>
      <c r="B8">
        <v>175.41</v>
      </c>
      <c r="C8">
        <v>92.1</v>
      </c>
      <c r="D8" s="100">
        <v>134</v>
      </c>
      <c r="E8" s="34">
        <v>171</v>
      </c>
      <c r="F8" s="34">
        <v>218</v>
      </c>
      <c r="G8" s="78" t="str">
        <f>IF(AND(SNRV16!C8&gt;=0,SNRV16!C8&lt;&gt;""),SNRV16!C8,"")</f>
        <v/>
      </c>
    </row>
    <row r="9" spans="1:7" ht="15" x14ac:dyDescent="0.25">
      <c r="A9" s="35">
        <v>45793</v>
      </c>
      <c r="B9">
        <v>156.31</v>
      </c>
      <c r="C9">
        <v>99.6</v>
      </c>
      <c r="D9" s="100">
        <v>134</v>
      </c>
      <c r="E9" s="34">
        <v>171</v>
      </c>
      <c r="F9" s="34">
        <v>218</v>
      </c>
      <c r="G9" s="78" t="str">
        <f>IF(AND(SNRV16!C9&gt;=0,SNRV16!C9&lt;&gt;""),SNRV16!C9,"")</f>
        <v/>
      </c>
    </row>
    <row r="10" spans="1:7" ht="15" x14ac:dyDescent="0.25">
      <c r="A10" s="35">
        <v>45794</v>
      </c>
      <c r="B10">
        <v>125.48</v>
      </c>
      <c r="C10">
        <v>62.6</v>
      </c>
      <c r="D10" s="100">
        <v>134</v>
      </c>
      <c r="E10" s="34">
        <v>171</v>
      </c>
      <c r="F10" s="34">
        <v>218</v>
      </c>
      <c r="G10" s="78" t="str">
        <f>IF(AND(SNRV16!C10&gt;=0,SNRV16!C10&lt;&gt;""),SNRV16!C10,"")</f>
        <v/>
      </c>
    </row>
    <row r="11" spans="1:7" ht="15" x14ac:dyDescent="0.25">
      <c r="A11" s="35">
        <v>45795</v>
      </c>
      <c r="B11">
        <v>152.49</v>
      </c>
      <c r="C11">
        <v>84.5</v>
      </c>
      <c r="D11" s="100">
        <v>134</v>
      </c>
      <c r="E11" s="34">
        <v>171</v>
      </c>
      <c r="F11" s="34">
        <v>218</v>
      </c>
      <c r="G11" s="78" t="str">
        <f>IF(AND(SNRV16!C11&gt;=0,SNRV16!C11&lt;&gt;""),SNRV16!C11,"")</f>
        <v/>
      </c>
    </row>
    <row r="12" spans="1:7" ht="15" x14ac:dyDescent="0.25">
      <c r="A12" s="35">
        <v>45796</v>
      </c>
      <c r="B12">
        <v>186.09</v>
      </c>
      <c r="C12">
        <v>74.599999999999994</v>
      </c>
      <c r="D12" s="100">
        <v>134</v>
      </c>
      <c r="E12" s="34">
        <v>171</v>
      </c>
      <c r="F12" s="34">
        <v>218</v>
      </c>
      <c r="G12" s="78" t="str">
        <f>IF(AND(SNRV16!C12&gt;=0,SNRV16!C12&lt;&gt;""),SNRV16!C12,"")</f>
        <v/>
      </c>
    </row>
    <row r="13" spans="1:7" ht="15" x14ac:dyDescent="0.25">
      <c r="A13" s="35">
        <v>45797</v>
      </c>
      <c r="B13">
        <v>142.38</v>
      </c>
      <c r="C13">
        <v>57.9</v>
      </c>
      <c r="D13" s="100">
        <v>134</v>
      </c>
      <c r="E13" s="34">
        <v>171</v>
      </c>
      <c r="F13" s="34">
        <v>218</v>
      </c>
      <c r="G13" s="78" t="str">
        <f>IF(AND(SNRV16!C13&gt;=0,SNRV16!C13&lt;&gt;""),SNRV16!C13,"")</f>
        <v/>
      </c>
    </row>
    <row r="14" spans="1:7" ht="15" x14ac:dyDescent="0.25">
      <c r="A14" s="35">
        <v>45798</v>
      </c>
      <c r="B14">
        <v>151.25</v>
      </c>
      <c r="C14">
        <v>58.4</v>
      </c>
      <c r="D14" s="100">
        <v>134</v>
      </c>
      <c r="E14" s="34">
        <v>171</v>
      </c>
      <c r="F14" s="34">
        <v>218</v>
      </c>
      <c r="G14" s="78" t="str">
        <f>IF(AND(SNRV16!C14&gt;=0,SNRV16!C14&lt;&gt;""),SNRV16!C14,"")</f>
        <v/>
      </c>
    </row>
    <row r="15" spans="1:7" ht="15" x14ac:dyDescent="0.25">
      <c r="A15" s="35">
        <v>45799</v>
      </c>
      <c r="B15">
        <v>125.74</v>
      </c>
      <c r="C15">
        <v>58</v>
      </c>
      <c r="D15" s="100">
        <v>134</v>
      </c>
      <c r="E15" s="34">
        <v>171</v>
      </c>
      <c r="F15" s="34">
        <v>218</v>
      </c>
      <c r="G15" s="78" t="str">
        <f>IF(AND(SNRV16!C15&gt;=0,SNRV16!C15&lt;&gt;""),SNRV16!C15,"")</f>
        <v/>
      </c>
    </row>
    <row r="16" spans="1:7" ht="15" x14ac:dyDescent="0.25">
      <c r="A16" s="35">
        <v>45800</v>
      </c>
      <c r="B16">
        <v>116.26</v>
      </c>
      <c r="C16">
        <v>67</v>
      </c>
      <c r="D16" s="100">
        <v>134</v>
      </c>
      <c r="E16" s="34">
        <v>171</v>
      </c>
      <c r="F16" s="34">
        <v>218</v>
      </c>
      <c r="G16" s="78" t="str">
        <f>IF(AND(SNRV16!C16&gt;=0,SNRV16!C16&lt;&gt;""),SNRV16!C16,"")</f>
        <v/>
      </c>
    </row>
    <row r="17" spans="1:7" ht="15" x14ac:dyDescent="0.25">
      <c r="A17" s="35">
        <v>45801</v>
      </c>
      <c r="B17">
        <v>157.08000000000001</v>
      </c>
      <c r="C17">
        <v>81.599999999999994</v>
      </c>
      <c r="D17" s="100">
        <v>134</v>
      </c>
      <c r="E17" s="34">
        <v>171</v>
      </c>
      <c r="F17" s="34">
        <v>218</v>
      </c>
      <c r="G17" s="78" t="str">
        <f>IF(AND(SNRV16!C17&gt;=0,SNRV16!C17&lt;&gt;""),SNRV16!C17,"")</f>
        <v/>
      </c>
    </row>
    <row r="18" spans="1:7" ht="15" x14ac:dyDescent="0.25">
      <c r="A18" s="35">
        <v>45802</v>
      </c>
      <c r="B18">
        <v>115</v>
      </c>
      <c r="C18">
        <v>64.900000000000006</v>
      </c>
      <c r="D18" s="100">
        <v>134</v>
      </c>
      <c r="E18" s="34">
        <v>171</v>
      </c>
      <c r="F18" s="34">
        <v>218</v>
      </c>
      <c r="G18" s="78" t="str">
        <f>IF(AND(SNRV16!C18&gt;=0,SNRV16!C18&lt;&gt;""),SNRV16!C18,"")</f>
        <v/>
      </c>
    </row>
    <row r="19" spans="1:7" ht="15" x14ac:dyDescent="0.25">
      <c r="A19" s="35">
        <v>45803</v>
      </c>
      <c r="B19">
        <v>106.89</v>
      </c>
      <c r="C19">
        <v>68.3</v>
      </c>
      <c r="D19" s="100">
        <v>134</v>
      </c>
      <c r="E19" s="34">
        <v>171</v>
      </c>
      <c r="F19" s="34">
        <v>218</v>
      </c>
      <c r="G19" s="78" t="str">
        <f>IF(AND(SNRV16!C19&gt;=0,SNRV16!C19&lt;&gt;""),SNRV16!C19,"")</f>
        <v/>
      </c>
    </row>
    <row r="20" spans="1:7" ht="15" x14ac:dyDescent="0.25">
      <c r="A20" s="35">
        <v>45804</v>
      </c>
      <c r="B20">
        <v>103.38</v>
      </c>
      <c r="C20">
        <v>69.3</v>
      </c>
      <c r="D20" s="100">
        <v>134</v>
      </c>
      <c r="E20" s="34">
        <v>171</v>
      </c>
      <c r="F20" s="34">
        <v>218</v>
      </c>
      <c r="G20" s="78" t="str">
        <f>IF(AND(SNRV16!C20&gt;=0,SNRV16!C20&lt;&gt;""),SNRV16!C20,"")</f>
        <v/>
      </c>
    </row>
    <row r="21" spans="1:7" ht="15" x14ac:dyDescent="0.25">
      <c r="A21" s="35">
        <v>45805</v>
      </c>
      <c r="B21">
        <v>118.6</v>
      </c>
      <c r="C21">
        <v>62.9</v>
      </c>
      <c r="D21" s="100">
        <v>134</v>
      </c>
      <c r="E21" s="34">
        <v>171</v>
      </c>
      <c r="F21" s="34">
        <v>218</v>
      </c>
      <c r="G21" s="78" t="str">
        <f>IF(AND(SNRV16!C21&gt;=0,SNRV16!C21&lt;&gt;""),SNRV16!C21,"")</f>
        <v/>
      </c>
    </row>
    <row r="22" spans="1:7" ht="15" x14ac:dyDescent="0.25">
      <c r="A22" s="35">
        <v>45806</v>
      </c>
      <c r="B22">
        <v>110.97</v>
      </c>
      <c r="C22">
        <v>60.9</v>
      </c>
      <c r="D22" s="100">
        <v>134</v>
      </c>
      <c r="E22" s="34">
        <v>171</v>
      </c>
      <c r="F22" s="34">
        <v>218</v>
      </c>
      <c r="G22" s="78" t="str">
        <f>IF(AND(SNRV16!C22&gt;=0,SNRV16!C22&lt;&gt;""),SNRV16!C22,"")</f>
        <v/>
      </c>
    </row>
    <row r="23" spans="1:7" ht="15" x14ac:dyDescent="0.25">
      <c r="A23" s="35">
        <v>45807</v>
      </c>
      <c r="B23">
        <v>147.32</v>
      </c>
      <c r="C23">
        <v>77.8</v>
      </c>
      <c r="D23" s="100">
        <v>134</v>
      </c>
      <c r="E23" s="34">
        <v>171</v>
      </c>
      <c r="F23" s="34">
        <v>218</v>
      </c>
      <c r="G23" s="78" t="str">
        <f>IF(AND(SNRV16!C23&gt;=0,SNRV16!C23&lt;&gt;""),SNRV16!C23,"")</f>
        <v/>
      </c>
    </row>
    <row r="24" spans="1:7" ht="15" x14ac:dyDescent="0.25">
      <c r="A24" s="35">
        <v>45808</v>
      </c>
      <c r="B24">
        <v>130.51</v>
      </c>
      <c r="C24">
        <v>73.7</v>
      </c>
      <c r="D24" s="100">
        <v>134</v>
      </c>
      <c r="E24" s="34">
        <v>171</v>
      </c>
      <c r="F24" s="34">
        <v>218</v>
      </c>
      <c r="G24" s="78" t="str">
        <f>IF(AND(SNRV16!C24&gt;=0,SNRV16!C24&lt;&gt;""),SNRV16!C24,"")</f>
        <v/>
      </c>
    </row>
    <row r="25" spans="1:7" ht="15" x14ac:dyDescent="0.25">
      <c r="A25" s="35">
        <v>45809</v>
      </c>
      <c r="B25">
        <v>112.2</v>
      </c>
      <c r="C25">
        <v>71.2</v>
      </c>
      <c r="D25" s="100">
        <v>134</v>
      </c>
      <c r="E25" s="34">
        <v>171</v>
      </c>
      <c r="F25" s="34">
        <v>218</v>
      </c>
      <c r="G25" s="78" t="str">
        <f>IF(AND(SNRV16!C25&gt;=0,SNRV16!C25&lt;&gt;""),SNRV16!C25,"")</f>
        <v/>
      </c>
    </row>
    <row r="26" spans="1:7" ht="15" x14ac:dyDescent="0.25">
      <c r="A26" s="35">
        <v>45810</v>
      </c>
      <c r="B26">
        <v>134.47999999999999</v>
      </c>
      <c r="C26">
        <v>72.8</v>
      </c>
      <c r="D26" s="100">
        <v>134</v>
      </c>
      <c r="E26" s="34">
        <v>171</v>
      </c>
      <c r="F26" s="34">
        <v>218</v>
      </c>
      <c r="G26" s="78" t="str">
        <f>IF(AND(SNRV16!C26&gt;=0,SNRV16!C26&lt;&gt;""),SNRV16!C26,"")</f>
        <v/>
      </c>
    </row>
    <row r="27" spans="1:7" ht="15" x14ac:dyDescent="0.25">
      <c r="A27" s="35">
        <v>45811</v>
      </c>
      <c r="B27">
        <v>112.98</v>
      </c>
      <c r="C27">
        <v>75.2</v>
      </c>
      <c r="D27" s="100">
        <v>134</v>
      </c>
      <c r="E27" s="34">
        <v>171</v>
      </c>
      <c r="F27" s="34">
        <v>218</v>
      </c>
      <c r="G27" s="78" t="str">
        <f>IF(AND(SNRV16!C27&gt;=0,SNRV16!C27&lt;&gt;""),SNRV16!C27,"")</f>
        <v/>
      </c>
    </row>
    <row r="28" spans="1:7" ht="15" x14ac:dyDescent="0.25">
      <c r="A28" s="35">
        <v>45812</v>
      </c>
      <c r="B28">
        <v>135.56</v>
      </c>
      <c r="C28">
        <v>81.2</v>
      </c>
      <c r="D28" s="100">
        <v>134</v>
      </c>
      <c r="E28" s="34">
        <v>171</v>
      </c>
      <c r="F28" s="34">
        <v>218</v>
      </c>
      <c r="G28" s="78" t="str">
        <f>IF(AND(SNRV16!C28&gt;=0,SNRV16!C28&lt;&gt;""),SNRV16!C28,"")</f>
        <v/>
      </c>
    </row>
    <row r="29" spans="1:7" ht="15" x14ac:dyDescent="0.25">
      <c r="A29" s="35">
        <v>45813</v>
      </c>
      <c r="B29">
        <v>143.41</v>
      </c>
      <c r="C29">
        <v>77.5</v>
      </c>
      <c r="D29" s="100">
        <v>134</v>
      </c>
      <c r="E29" s="34">
        <v>171</v>
      </c>
      <c r="F29" s="34">
        <v>218</v>
      </c>
      <c r="G29" s="78" t="str">
        <f>IF(AND(SNRV16!C29&gt;=0,SNRV16!C29&lt;&gt;""),SNRV16!C29,"")</f>
        <v/>
      </c>
    </row>
    <row r="30" spans="1:7" ht="15" x14ac:dyDescent="0.25">
      <c r="A30" s="35">
        <v>45814</v>
      </c>
      <c r="B30">
        <v>147.25</v>
      </c>
      <c r="C30">
        <v>69.400000000000006</v>
      </c>
      <c r="D30" s="100">
        <v>134</v>
      </c>
      <c r="E30" s="34">
        <v>171</v>
      </c>
      <c r="F30" s="34">
        <v>218</v>
      </c>
      <c r="G30" s="78" t="str">
        <f>IF(AND(SNRV16!C30&gt;=0,SNRV16!C30&lt;&gt;""),SNRV16!C30,"")</f>
        <v/>
      </c>
    </row>
    <row r="31" spans="1:7" ht="15" x14ac:dyDescent="0.25">
      <c r="A31" s="35">
        <v>45815</v>
      </c>
      <c r="B31">
        <v>157.44999999999999</v>
      </c>
      <c r="C31">
        <v>71.7</v>
      </c>
      <c r="D31" s="100">
        <v>134</v>
      </c>
      <c r="E31" s="34">
        <v>171</v>
      </c>
      <c r="F31" s="34">
        <v>218</v>
      </c>
      <c r="G31" s="78" t="str">
        <f>IF(AND(SNRV16!C31&gt;=0,SNRV16!C31&lt;&gt;""),SNRV16!C31,"")</f>
        <v/>
      </c>
    </row>
    <row r="32" spans="1:7" ht="15" x14ac:dyDescent="0.25">
      <c r="A32" s="35">
        <v>45816</v>
      </c>
      <c r="B32">
        <v>153.78</v>
      </c>
      <c r="C32">
        <v>88.2</v>
      </c>
      <c r="D32" s="100">
        <v>134</v>
      </c>
      <c r="E32" s="34">
        <v>171</v>
      </c>
      <c r="F32" s="34">
        <v>218</v>
      </c>
      <c r="G32" s="78" t="str">
        <f>IF(AND(SNRV16!C32&gt;=0,SNRV16!C32&lt;&gt;""),SNRV16!C32,"")</f>
        <v/>
      </c>
    </row>
    <row r="33" spans="1:7" ht="15" x14ac:dyDescent="0.25">
      <c r="A33" s="35">
        <v>45817</v>
      </c>
      <c r="B33">
        <v>106.09</v>
      </c>
      <c r="C33">
        <v>78.3</v>
      </c>
      <c r="D33" s="100">
        <v>134</v>
      </c>
      <c r="E33" s="34">
        <v>171</v>
      </c>
      <c r="F33" s="34">
        <v>218</v>
      </c>
      <c r="G33" s="78" t="str">
        <f>IF(AND(SNRV16!C33&gt;=0,SNRV16!C33&lt;&gt;""),SNRV16!C33,"")</f>
        <v/>
      </c>
    </row>
    <row r="34" spans="1:7" ht="15" x14ac:dyDescent="0.25">
      <c r="A34" s="35">
        <v>45818</v>
      </c>
      <c r="B34">
        <v>169.35</v>
      </c>
      <c r="C34">
        <v>73.900000000000006</v>
      </c>
      <c r="D34" s="100">
        <v>134</v>
      </c>
      <c r="E34" s="34">
        <v>171</v>
      </c>
      <c r="F34" s="34">
        <v>218</v>
      </c>
      <c r="G34" s="78" t="str">
        <f>IF(AND(SNRV16!C34&gt;=0,SNRV16!C34&lt;&gt;""),SNRV16!C34,"")</f>
        <v/>
      </c>
    </row>
    <row r="35" spans="1:7" ht="15" x14ac:dyDescent="0.25">
      <c r="A35" s="35">
        <v>45819</v>
      </c>
      <c r="B35">
        <v>126.85</v>
      </c>
      <c r="C35">
        <v>97.2</v>
      </c>
      <c r="D35" s="100">
        <v>134</v>
      </c>
      <c r="E35" s="34">
        <v>171</v>
      </c>
      <c r="F35" s="34">
        <v>218</v>
      </c>
      <c r="G35" s="78" t="str">
        <f>IF(AND(SNRV16!C35&gt;=0,SNRV16!C35&lt;&gt;""),SNRV16!C35,"")</f>
        <v/>
      </c>
    </row>
    <row r="36" spans="1:7" ht="15" x14ac:dyDescent="0.25">
      <c r="A36" s="35">
        <v>45820</v>
      </c>
      <c r="B36">
        <v>141.81</v>
      </c>
      <c r="C36">
        <v>74.3</v>
      </c>
      <c r="D36" s="100">
        <v>134</v>
      </c>
      <c r="E36" s="34">
        <v>171</v>
      </c>
      <c r="F36" s="34">
        <v>218</v>
      </c>
      <c r="G36" s="78" t="str">
        <f>IF(AND(SNRV16!C36&gt;=0,SNRV16!C36&lt;&gt;""),SNRV16!C36,"")</f>
        <v/>
      </c>
    </row>
    <row r="37" spans="1:7" ht="15" x14ac:dyDescent="0.25">
      <c r="A37" s="35">
        <v>45821</v>
      </c>
      <c r="B37">
        <v>151.87</v>
      </c>
      <c r="C37">
        <v>99.3</v>
      </c>
      <c r="D37" s="100">
        <v>134</v>
      </c>
      <c r="E37" s="34">
        <v>171</v>
      </c>
      <c r="F37" s="34">
        <v>218</v>
      </c>
      <c r="G37" s="78" t="str">
        <f>IF(AND(SNRV16!C37&gt;=0,SNRV16!C37&lt;&gt;""),SNRV16!C37,"")</f>
        <v/>
      </c>
    </row>
    <row r="38" spans="1:7" ht="15" x14ac:dyDescent="0.25">
      <c r="A38" s="35">
        <v>45822</v>
      </c>
      <c r="B38">
        <v>124.88</v>
      </c>
      <c r="C38">
        <v>82.8</v>
      </c>
      <c r="D38" s="100">
        <v>134</v>
      </c>
      <c r="E38" s="34">
        <v>171</v>
      </c>
      <c r="F38" s="34">
        <v>218</v>
      </c>
      <c r="G38" s="78" t="str">
        <f>IF(AND(SNRV16!C38&gt;=0,SNRV16!C38&lt;&gt;""),SNRV16!C38,"")</f>
        <v/>
      </c>
    </row>
    <row r="39" spans="1:7" ht="15" x14ac:dyDescent="0.25">
      <c r="A39" s="35">
        <v>45823</v>
      </c>
      <c r="B39">
        <v>114.24</v>
      </c>
      <c r="C39">
        <v>78.5</v>
      </c>
      <c r="D39" s="100">
        <v>134</v>
      </c>
      <c r="E39" s="34">
        <v>171</v>
      </c>
      <c r="F39" s="34">
        <v>218</v>
      </c>
      <c r="G39" s="78" t="str">
        <f>IF(AND(SNRV16!C39&gt;=0,SNRV16!C39&lt;&gt;""),SNRV16!C39,"")</f>
        <v/>
      </c>
    </row>
    <row r="40" spans="1:7" ht="15" x14ac:dyDescent="0.25">
      <c r="A40" s="35">
        <v>45824</v>
      </c>
      <c r="B40">
        <v>117.64</v>
      </c>
      <c r="C40">
        <v>83.8</v>
      </c>
      <c r="D40" s="100">
        <v>134</v>
      </c>
      <c r="E40" s="34">
        <v>171</v>
      </c>
      <c r="F40" s="34">
        <v>218</v>
      </c>
      <c r="G40" s="78" t="str">
        <f>IF(AND(SNRV16!C40&gt;=0,SNRV16!C40&lt;&gt;""),SNRV16!C40,"")</f>
        <v/>
      </c>
    </row>
    <row r="41" spans="1:7" ht="15" x14ac:dyDescent="0.25">
      <c r="A41" s="35">
        <v>45825</v>
      </c>
      <c r="B41">
        <v>141.35</v>
      </c>
      <c r="C41">
        <v>87</v>
      </c>
      <c r="D41" s="100">
        <v>134</v>
      </c>
      <c r="E41" s="34">
        <v>171</v>
      </c>
      <c r="F41" s="34">
        <v>218</v>
      </c>
      <c r="G41" s="78" t="str">
        <f>IF(AND(SNRV16!C41&gt;=0,SNRV16!C41&lt;&gt;""),SNRV16!C41,"")</f>
        <v/>
      </c>
    </row>
    <row r="42" spans="1:7" ht="15" x14ac:dyDescent="0.25">
      <c r="A42" s="35">
        <v>45826</v>
      </c>
      <c r="B42">
        <v>123.31</v>
      </c>
      <c r="C42">
        <v>71.900000000000006</v>
      </c>
      <c r="D42" s="100">
        <v>134</v>
      </c>
      <c r="E42" s="34">
        <v>171</v>
      </c>
      <c r="F42" s="34">
        <v>218</v>
      </c>
      <c r="G42" s="78" t="str">
        <f>IF(AND(SNRV16!C42&gt;=0,SNRV16!C42&lt;&gt;""),SNRV16!C42,"")</f>
        <v/>
      </c>
    </row>
    <row r="43" spans="1:7" ht="15" x14ac:dyDescent="0.25">
      <c r="A43" s="35">
        <v>45827</v>
      </c>
      <c r="B43">
        <v>181.97</v>
      </c>
      <c r="C43">
        <v>104.1</v>
      </c>
      <c r="D43" s="100">
        <v>134</v>
      </c>
      <c r="E43" s="34">
        <v>171</v>
      </c>
      <c r="F43" s="34">
        <v>218</v>
      </c>
      <c r="G43" s="78" t="str">
        <f>IF(AND(SNRV16!C43&gt;=0,SNRV16!C43&lt;&gt;""),SNRV16!C43,"")</f>
        <v/>
      </c>
    </row>
    <row r="44" spans="1:7" ht="15" x14ac:dyDescent="0.25">
      <c r="A44" s="35">
        <v>45828</v>
      </c>
      <c r="B44">
        <v>209.35</v>
      </c>
      <c r="C44">
        <v>96.7</v>
      </c>
      <c r="D44" s="100">
        <v>134</v>
      </c>
      <c r="E44" s="34">
        <v>171</v>
      </c>
      <c r="F44" s="34">
        <v>218</v>
      </c>
      <c r="G44" s="78" t="str">
        <f>IF(AND(SNRV16!C44&gt;=0,SNRV16!C44&lt;&gt;""),SNRV16!C44,"")</f>
        <v/>
      </c>
    </row>
    <row r="45" spans="1:7" ht="15" x14ac:dyDescent="0.25">
      <c r="A45" s="35">
        <v>45829</v>
      </c>
      <c r="B45">
        <v>164.29</v>
      </c>
      <c r="C45">
        <v>106.1</v>
      </c>
      <c r="D45" s="100">
        <v>134</v>
      </c>
      <c r="E45" s="34">
        <v>171</v>
      </c>
      <c r="F45" s="34">
        <v>218</v>
      </c>
      <c r="G45" s="78" t="str">
        <f>IF(AND(SNRV16!C45&gt;=0,SNRV16!C45&lt;&gt;""),SNRV16!C45,"")</f>
        <v/>
      </c>
    </row>
    <row r="46" spans="1:7" ht="15" x14ac:dyDescent="0.25">
      <c r="A46" s="35">
        <v>45830</v>
      </c>
      <c r="B46">
        <v>184.36</v>
      </c>
      <c r="C46">
        <v>108.3</v>
      </c>
      <c r="D46" s="100">
        <v>134</v>
      </c>
      <c r="E46" s="34">
        <v>171</v>
      </c>
      <c r="F46" s="34">
        <v>218</v>
      </c>
      <c r="G46" s="78" t="str">
        <f>IF(AND(SNRV16!C46&gt;=0,SNRV16!C46&lt;&gt;""),SNRV16!C46,"")</f>
        <v/>
      </c>
    </row>
    <row r="47" spans="1:7" ht="15" x14ac:dyDescent="0.25">
      <c r="A47" s="35">
        <v>45831</v>
      </c>
      <c r="B47">
        <v>136.43</v>
      </c>
      <c r="C47">
        <v>109.7</v>
      </c>
      <c r="D47" s="100">
        <v>134</v>
      </c>
      <c r="E47" s="34">
        <v>171</v>
      </c>
      <c r="F47" s="34">
        <v>218</v>
      </c>
      <c r="G47" s="78" t="str">
        <f>IF(AND(SNRV16!C47&gt;=0,SNRV16!C47&lt;&gt;""),SNRV16!C47,"")</f>
        <v/>
      </c>
    </row>
    <row r="48" spans="1:7" ht="15" x14ac:dyDescent="0.25">
      <c r="A48" s="35">
        <v>45832</v>
      </c>
      <c r="B48">
        <v>178.1</v>
      </c>
      <c r="C48">
        <v>117.7</v>
      </c>
      <c r="D48" s="100">
        <v>134</v>
      </c>
      <c r="E48" s="34">
        <v>171</v>
      </c>
      <c r="F48" s="34">
        <v>218</v>
      </c>
      <c r="G48" s="78" t="str">
        <f>IF(AND(SNRV16!C48&gt;=0,SNRV16!C48&lt;&gt;""),SNRV16!C48,"")</f>
        <v/>
      </c>
    </row>
    <row r="49" spans="1:7" ht="15" x14ac:dyDescent="0.25">
      <c r="A49" s="35">
        <v>45833</v>
      </c>
      <c r="B49">
        <v>223.84</v>
      </c>
      <c r="C49">
        <v>111.1</v>
      </c>
      <c r="D49" s="100">
        <v>134</v>
      </c>
      <c r="E49" s="34">
        <v>171</v>
      </c>
      <c r="F49" s="34">
        <v>218</v>
      </c>
      <c r="G49" s="78" t="str">
        <f>IF(AND(SNRV16!C49&gt;=0,SNRV16!C49&lt;&gt;""),SNRV16!C49,"")</f>
        <v/>
      </c>
    </row>
    <row r="50" spans="1:7" ht="15" x14ac:dyDescent="0.25">
      <c r="A50" s="35">
        <v>45834</v>
      </c>
      <c r="B50">
        <v>146.97</v>
      </c>
      <c r="C50">
        <v>99.7</v>
      </c>
      <c r="D50" s="100">
        <v>134</v>
      </c>
      <c r="E50" s="34">
        <v>171</v>
      </c>
      <c r="F50" s="34">
        <v>218</v>
      </c>
      <c r="G50" s="78" t="str">
        <f>IF(AND(SNRV16!C50&gt;=0,SNRV16!C50&lt;&gt;""),SNRV16!C50,"")</f>
        <v/>
      </c>
    </row>
    <row r="51" spans="1:7" ht="15" x14ac:dyDescent="0.25">
      <c r="A51" s="35">
        <v>45835</v>
      </c>
      <c r="B51">
        <v>175.93</v>
      </c>
      <c r="C51">
        <v>110.3</v>
      </c>
      <c r="D51" s="100">
        <v>134</v>
      </c>
      <c r="E51" s="34">
        <v>171</v>
      </c>
      <c r="F51" s="34">
        <v>218</v>
      </c>
      <c r="G51" s="78" t="str">
        <f>IF(AND(SNRV16!C51&gt;=0,SNRV16!C51&lt;&gt;""),SNRV16!C51,"")</f>
        <v/>
      </c>
    </row>
    <row r="52" spans="1:7" ht="15" x14ac:dyDescent="0.25">
      <c r="A52" s="35">
        <v>45836</v>
      </c>
      <c r="B52">
        <v>228.03</v>
      </c>
      <c r="C52">
        <v>127.8</v>
      </c>
      <c r="D52" s="100">
        <v>134</v>
      </c>
      <c r="E52" s="34">
        <v>171</v>
      </c>
      <c r="F52" s="34">
        <v>218</v>
      </c>
      <c r="G52" s="78" t="str">
        <f>IF(AND(SNRV16!C52&gt;=0,SNRV16!C52&lt;&gt;""),SNRV16!C52,"")</f>
        <v/>
      </c>
    </row>
    <row r="53" spans="1:7" ht="15" x14ac:dyDescent="0.25">
      <c r="A53" s="35">
        <v>45837</v>
      </c>
      <c r="B53">
        <v>203.8</v>
      </c>
      <c r="C53">
        <v>117.8</v>
      </c>
      <c r="D53" s="100">
        <v>134</v>
      </c>
      <c r="E53" s="34">
        <v>171</v>
      </c>
      <c r="F53" s="34">
        <v>218</v>
      </c>
      <c r="G53" s="78" t="str">
        <f>IF(AND(SNRV16!C53&gt;=0,SNRV16!C53&lt;&gt;""),SNRV16!C53,"")</f>
        <v/>
      </c>
    </row>
    <row r="54" spans="1:7" ht="15" x14ac:dyDescent="0.25">
      <c r="A54" s="35">
        <v>45838</v>
      </c>
      <c r="B54">
        <v>241.81</v>
      </c>
      <c r="C54">
        <v>119.7</v>
      </c>
      <c r="D54" s="100">
        <v>134</v>
      </c>
      <c r="E54" s="34">
        <v>171</v>
      </c>
      <c r="F54" s="34">
        <v>218</v>
      </c>
      <c r="G54" s="78" t="str">
        <f>IF(AND(SNRV16!C54&gt;=0,SNRV16!C54&lt;&gt;""),SNRV16!C54,"")</f>
        <v/>
      </c>
    </row>
    <row r="55" spans="1:7" ht="15" x14ac:dyDescent="0.25">
      <c r="A55" s="35">
        <v>45839</v>
      </c>
      <c r="B55">
        <v>198.57</v>
      </c>
      <c r="C55">
        <v>126.5</v>
      </c>
      <c r="D55" s="100">
        <v>134</v>
      </c>
      <c r="E55" s="34">
        <v>171</v>
      </c>
      <c r="F55" s="34">
        <v>218</v>
      </c>
      <c r="G55" s="78" t="str">
        <f>IF(AND(SNRV16!C55&gt;=0,SNRV16!C55&lt;&gt;""),SNRV16!C55,"")</f>
        <v/>
      </c>
    </row>
    <row r="56" spans="1:7" ht="15" x14ac:dyDescent="0.25">
      <c r="A56" s="35">
        <v>45840</v>
      </c>
      <c r="B56">
        <v>241.39</v>
      </c>
      <c r="C56">
        <v>128.1</v>
      </c>
      <c r="D56" s="100">
        <v>134</v>
      </c>
      <c r="E56" s="34">
        <v>171</v>
      </c>
      <c r="F56" s="34">
        <v>218</v>
      </c>
      <c r="G56" s="78" t="str">
        <f>IF(AND(SNRV16!C56&gt;=0,SNRV16!C56&lt;&gt;""),SNRV16!C56,"")</f>
        <v/>
      </c>
    </row>
    <row r="57" spans="1:7" ht="15" x14ac:dyDescent="0.25">
      <c r="A57" s="35">
        <v>45841</v>
      </c>
      <c r="B57">
        <v>244.86</v>
      </c>
      <c r="C57">
        <v>144.4</v>
      </c>
      <c r="D57" s="100">
        <v>134</v>
      </c>
      <c r="E57" s="34">
        <v>171</v>
      </c>
      <c r="F57" s="34">
        <v>218</v>
      </c>
      <c r="G57" s="78" t="str">
        <f>IF(AND(SNRV16!C57&gt;=0,SNRV16!C57&lt;&gt;""),SNRV16!C57,"")</f>
        <v/>
      </c>
    </row>
    <row r="58" spans="1:7" ht="15" x14ac:dyDescent="0.25">
      <c r="A58" s="35">
        <v>45842</v>
      </c>
      <c r="B58">
        <v>224.44</v>
      </c>
      <c r="C58">
        <v>138.69999999999999</v>
      </c>
      <c r="D58" s="100">
        <v>134</v>
      </c>
      <c r="E58" s="34">
        <v>171</v>
      </c>
      <c r="F58" s="34">
        <v>218</v>
      </c>
      <c r="G58" s="78" t="str">
        <f>IF(AND(SNRV16!C58&gt;=0,SNRV16!C58&lt;&gt;""),SNRV16!C58,"")</f>
        <v/>
      </c>
    </row>
    <row r="59" spans="1:7" ht="15" x14ac:dyDescent="0.25">
      <c r="A59" s="35">
        <v>45843</v>
      </c>
      <c r="B59">
        <v>212</v>
      </c>
      <c r="C59">
        <v>131.4</v>
      </c>
      <c r="D59" s="100">
        <v>134</v>
      </c>
      <c r="E59" s="34">
        <v>171</v>
      </c>
      <c r="F59" s="34">
        <v>218</v>
      </c>
      <c r="G59" s="78" t="str">
        <f>IF(AND(SNRV16!C59&gt;=0,SNRV16!C59&lt;&gt;""),SNRV16!C59,"")</f>
        <v/>
      </c>
    </row>
    <row r="60" spans="1:7" ht="15" x14ac:dyDescent="0.25">
      <c r="A60" s="35">
        <v>45844</v>
      </c>
      <c r="B60">
        <v>191.98</v>
      </c>
      <c r="C60">
        <v>128</v>
      </c>
      <c r="D60" s="100">
        <v>134</v>
      </c>
      <c r="E60" s="34">
        <v>171</v>
      </c>
      <c r="F60" s="34">
        <v>218</v>
      </c>
      <c r="G60" s="78" t="str">
        <f>IF(AND(SNRV16!C60&gt;=0,SNRV16!C60&lt;&gt;""),SNRV16!C60,"")</f>
        <v/>
      </c>
    </row>
    <row r="61" spans="1:7" ht="15" x14ac:dyDescent="0.25">
      <c r="A61" s="35">
        <v>45845</v>
      </c>
      <c r="B61">
        <v>314.06</v>
      </c>
      <c r="C61">
        <v>156.19999999999999</v>
      </c>
      <c r="D61" s="100">
        <v>134</v>
      </c>
      <c r="E61" s="34">
        <v>171</v>
      </c>
      <c r="F61" s="34">
        <v>218</v>
      </c>
      <c r="G61" s="78" t="str">
        <f>IF(AND(SNRV16!C61&gt;=0,SNRV16!C61&lt;&gt;""),SNRV16!C61,"")</f>
        <v/>
      </c>
    </row>
    <row r="62" spans="1:7" ht="15" x14ac:dyDescent="0.25">
      <c r="A62" s="35">
        <v>45846</v>
      </c>
      <c r="B62">
        <v>204.73</v>
      </c>
      <c r="C62">
        <v>137</v>
      </c>
      <c r="D62" s="100">
        <v>134</v>
      </c>
      <c r="E62" s="34">
        <v>171</v>
      </c>
      <c r="F62" s="34">
        <v>218</v>
      </c>
      <c r="G62" s="78" t="str">
        <f>IF(AND(SNRV16!C62&gt;=0,SNRV16!C62&lt;&gt;""),SNRV16!C62,"")</f>
        <v/>
      </c>
    </row>
    <row r="63" spans="1:7" ht="15" x14ac:dyDescent="0.25">
      <c r="A63" s="35">
        <v>45847</v>
      </c>
      <c r="B63">
        <v>238.02</v>
      </c>
      <c r="C63">
        <v>139.9</v>
      </c>
      <c r="D63" s="100">
        <v>134</v>
      </c>
      <c r="E63" s="34">
        <v>171</v>
      </c>
      <c r="F63" s="34">
        <v>218</v>
      </c>
      <c r="G63" s="78" t="str">
        <f>IF(AND(SNRV16!C63&gt;=0,SNRV16!C63&lt;&gt;""),SNRV16!C63,"")</f>
        <v/>
      </c>
    </row>
    <row r="64" spans="1:7" ht="15" x14ac:dyDescent="0.25">
      <c r="A64" s="35">
        <v>45848</v>
      </c>
      <c r="B64">
        <v>210.26</v>
      </c>
      <c r="C64">
        <v>152.1</v>
      </c>
      <c r="D64" s="100">
        <v>134</v>
      </c>
      <c r="E64" s="34">
        <v>171</v>
      </c>
      <c r="F64" s="34">
        <v>218</v>
      </c>
      <c r="G64" s="78" t="str">
        <f>IF(AND(SNRV16!C64&gt;=0,SNRV16!C64&lt;&gt;""),SNRV16!C64,"")</f>
        <v/>
      </c>
    </row>
    <row r="65" spans="1:8" ht="15" x14ac:dyDescent="0.25">
      <c r="A65" s="35">
        <v>45849</v>
      </c>
      <c r="B65">
        <v>261.44</v>
      </c>
      <c r="C65">
        <v>162.30000000000001</v>
      </c>
      <c r="D65" s="100">
        <v>134</v>
      </c>
      <c r="E65" s="34">
        <v>171</v>
      </c>
      <c r="F65" s="34">
        <v>218</v>
      </c>
      <c r="G65" s="78" t="str">
        <f>IF(AND(SNRV16!C65&gt;=0,SNRV16!C65&lt;&gt;""),SNRV16!C65,"")</f>
        <v/>
      </c>
    </row>
    <row r="66" spans="1:8" ht="15" x14ac:dyDescent="0.25">
      <c r="A66" s="35">
        <v>45850</v>
      </c>
      <c r="B66">
        <v>187.05</v>
      </c>
      <c r="C66">
        <v>140.5</v>
      </c>
      <c r="D66" s="100">
        <v>134</v>
      </c>
      <c r="E66" s="34">
        <v>171</v>
      </c>
      <c r="F66" s="34">
        <v>218</v>
      </c>
      <c r="G66" s="78" t="str">
        <f>IF(AND(SNRV16!C66&gt;=0,SNRV16!C66&lt;&gt;""),SNRV16!C66,"")</f>
        <v/>
      </c>
    </row>
    <row r="67" spans="1:8" ht="15" x14ac:dyDescent="0.25">
      <c r="A67" s="35">
        <v>45851</v>
      </c>
      <c r="B67">
        <v>315.68</v>
      </c>
      <c r="C67">
        <v>169.3</v>
      </c>
      <c r="D67" s="100">
        <v>134</v>
      </c>
      <c r="E67" s="34">
        <v>171</v>
      </c>
      <c r="F67" s="34">
        <v>218</v>
      </c>
      <c r="G67" s="78" t="str">
        <f>IF(AND(SNRV16!C67&gt;=0,SNRV16!C67&lt;&gt;""),SNRV16!C67,"")</f>
        <v/>
      </c>
    </row>
    <row r="68" spans="1:8" ht="15" x14ac:dyDescent="0.25">
      <c r="A68" s="35">
        <v>45852</v>
      </c>
      <c r="B68">
        <v>200.94</v>
      </c>
      <c r="C68">
        <v>153.9</v>
      </c>
      <c r="D68" s="100">
        <v>134</v>
      </c>
      <c r="E68" s="34">
        <v>171</v>
      </c>
      <c r="F68" s="34">
        <v>218</v>
      </c>
      <c r="G68" s="78" t="str">
        <f>IF(AND(SNRV16!C68&gt;=0,SNRV16!C68&lt;&gt;""),SNRV16!C68,"")</f>
        <v/>
      </c>
    </row>
    <row r="69" spans="1:8" ht="15" x14ac:dyDescent="0.25">
      <c r="A69" s="35">
        <v>45853</v>
      </c>
      <c r="B69">
        <v>323.52999999999997</v>
      </c>
      <c r="C69">
        <v>185.7</v>
      </c>
      <c r="D69" s="100">
        <v>134</v>
      </c>
      <c r="E69" s="34">
        <v>171</v>
      </c>
      <c r="F69" s="34">
        <v>218</v>
      </c>
      <c r="G69" s="78" t="str">
        <f>IF(AND(SNRV16!C69&gt;=0,SNRV16!C69&lt;&gt;""),SNRV16!C69,"")</f>
        <v/>
      </c>
    </row>
    <row r="70" spans="1:8" ht="15" x14ac:dyDescent="0.25">
      <c r="A70" s="35">
        <v>45854</v>
      </c>
      <c r="B70">
        <v>254.72</v>
      </c>
      <c r="C70">
        <v>180.1</v>
      </c>
      <c r="D70" s="100">
        <v>134</v>
      </c>
      <c r="E70" s="34">
        <v>171</v>
      </c>
      <c r="F70" s="34">
        <v>218</v>
      </c>
      <c r="G70" s="78" t="str">
        <f>IF(AND(SNRV16!C70&gt;=0,SNRV16!C70&lt;&gt;""),SNRV16!C70,"")</f>
        <v/>
      </c>
      <c r="H70" s="34" t="s">
        <v>20</v>
      </c>
    </row>
    <row r="71" spans="1:8" ht="15" x14ac:dyDescent="0.25">
      <c r="A71" s="35">
        <v>45855</v>
      </c>
      <c r="B71">
        <v>223.19</v>
      </c>
      <c r="C71">
        <v>168.9</v>
      </c>
      <c r="D71" s="100">
        <v>134</v>
      </c>
      <c r="E71" s="34">
        <v>171</v>
      </c>
      <c r="F71" s="34">
        <v>218</v>
      </c>
      <c r="G71" s="78" t="str">
        <f>IF(AND(SNRV16!C71&gt;=0,SNRV16!C71&lt;&gt;""),SNRV16!C71,"")</f>
        <v/>
      </c>
    </row>
    <row r="72" spans="1:8" ht="15" x14ac:dyDescent="0.25">
      <c r="A72" s="35">
        <v>45856</v>
      </c>
      <c r="B72">
        <v>250.15</v>
      </c>
      <c r="C72">
        <v>184</v>
      </c>
      <c r="D72" s="100">
        <v>134</v>
      </c>
      <c r="E72" s="34">
        <v>171</v>
      </c>
      <c r="F72" s="34">
        <v>218</v>
      </c>
      <c r="G72" s="78" t="str">
        <f>IF(AND(SNRV16!C72&gt;=0,SNRV16!C72&lt;&gt;""),SNRV16!C72,"")</f>
        <v/>
      </c>
    </row>
    <row r="73" spans="1:8" ht="15" x14ac:dyDescent="0.25">
      <c r="A73" s="35">
        <v>45857</v>
      </c>
      <c r="B73">
        <v>252.07</v>
      </c>
      <c r="C73">
        <v>164.8</v>
      </c>
      <c r="D73" s="100">
        <v>134</v>
      </c>
      <c r="E73" s="34">
        <v>171</v>
      </c>
      <c r="F73" s="34">
        <v>218</v>
      </c>
      <c r="G73" s="78" t="str">
        <f>IF(AND(SNRV16!C73&gt;=0,SNRV16!C73&lt;&gt;""),SNRV16!C73,"")</f>
        <v/>
      </c>
    </row>
    <row r="74" spans="1:8" ht="15" x14ac:dyDescent="0.25">
      <c r="A74" s="35">
        <v>45858</v>
      </c>
      <c r="B74">
        <v>260.18</v>
      </c>
      <c r="C74">
        <v>164.3</v>
      </c>
      <c r="D74" s="100">
        <v>134</v>
      </c>
      <c r="E74" s="34">
        <v>171</v>
      </c>
      <c r="F74" s="34">
        <v>218</v>
      </c>
      <c r="G74" s="78" t="str">
        <f>IF(AND(SNRV16!C74&gt;=0,SNRV16!C74&lt;&gt;""),SNRV16!C74,"")</f>
        <v/>
      </c>
    </row>
    <row r="75" spans="1:8" ht="15" x14ac:dyDescent="0.25">
      <c r="A75" s="35">
        <v>45859</v>
      </c>
      <c r="B75">
        <v>237.3</v>
      </c>
      <c r="C75">
        <v>163</v>
      </c>
      <c r="D75" s="100">
        <v>134</v>
      </c>
      <c r="E75" s="34">
        <v>171</v>
      </c>
      <c r="F75" s="34">
        <v>218</v>
      </c>
      <c r="G75" s="78" t="str">
        <f>IF(AND(SNRV16!C75&gt;=0,SNRV16!C75&lt;&gt;""),SNRV16!C75,"")</f>
        <v/>
      </c>
    </row>
    <row r="76" spans="1:8" ht="15" x14ac:dyDescent="0.25">
      <c r="A76" s="35">
        <v>45860</v>
      </c>
      <c r="B76">
        <v>255.24</v>
      </c>
      <c r="C76">
        <v>193.4</v>
      </c>
      <c r="D76" s="100">
        <v>134</v>
      </c>
      <c r="E76" s="34">
        <v>171</v>
      </c>
      <c r="F76" s="34">
        <v>218</v>
      </c>
      <c r="G76" s="78" t="str">
        <f>IF(AND(SNRV16!C76&gt;=0,SNRV16!C76&lt;&gt;""),SNRV16!C76,"")</f>
        <v/>
      </c>
    </row>
    <row r="77" spans="1:8" ht="15" x14ac:dyDescent="0.25">
      <c r="A77" s="35">
        <v>45861</v>
      </c>
      <c r="B77">
        <v>283.33</v>
      </c>
      <c r="C77">
        <v>163.6</v>
      </c>
      <c r="D77" s="100">
        <v>134</v>
      </c>
      <c r="E77" s="34">
        <v>171</v>
      </c>
      <c r="F77" s="34">
        <v>218</v>
      </c>
      <c r="G77" s="78" t="str">
        <f>IF(AND(SNRV16!C77&gt;=0,SNRV16!C77&lt;&gt;""),SNRV16!C77,"")</f>
        <v/>
      </c>
    </row>
    <row r="78" spans="1:8" ht="15" x14ac:dyDescent="0.25">
      <c r="A78" s="35">
        <v>45862</v>
      </c>
      <c r="B78">
        <v>277.45999999999998</v>
      </c>
      <c r="C78">
        <v>182.7</v>
      </c>
      <c r="D78" s="100">
        <v>134</v>
      </c>
      <c r="E78" s="34">
        <v>171</v>
      </c>
      <c r="F78" s="34">
        <v>218</v>
      </c>
      <c r="G78" s="78" t="str">
        <f>IF(AND(SNRV16!C78&gt;=0,SNRV16!C78&lt;&gt;""),SNRV16!C78,"")</f>
        <v/>
      </c>
    </row>
    <row r="79" spans="1:8" ht="15" x14ac:dyDescent="0.25">
      <c r="A79" s="35">
        <v>45863</v>
      </c>
      <c r="B79">
        <v>248.95</v>
      </c>
      <c r="C79">
        <v>166.9</v>
      </c>
      <c r="D79" s="100">
        <v>134</v>
      </c>
      <c r="E79" s="34">
        <v>171</v>
      </c>
      <c r="F79" s="34">
        <v>218</v>
      </c>
      <c r="G79" s="78" t="str">
        <f>IF(AND(SNRV16!C79&gt;=0,SNRV16!C79&lt;&gt;""),SNRV16!C79,"")</f>
        <v/>
      </c>
    </row>
    <row r="80" spans="1:8" ht="15" x14ac:dyDescent="0.25">
      <c r="A80" s="35">
        <v>45864</v>
      </c>
      <c r="B80">
        <v>251.44</v>
      </c>
      <c r="C80">
        <v>176.7</v>
      </c>
      <c r="D80" s="100">
        <v>134</v>
      </c>
      <c r="E80" s="34">
        <v>171</v>
      </c>
      <c r="F80" s="34">
        <v>218</v>
      </c>
      <c r="G80" s="78" t="str">
        <f>IF(AND(SNRV16!C80&gt;=0,SNRV16!C80&lt;&gt;""),SNRV16!C80,"")</f>
        <v/>
      </c>
    </row>
    <row r="81" spans="1:7" ht="15" x14ac:dyDescent="0.25">
      <c r="A81" s="35">
        <v>45865</v>
      </c>
      <c r="B81">
        <v>275.75</v>
      </c>
      <c r="C81">
        <v>182.6</v>
      </c>
      <c r="D81" s="100">
        <v>134</v>
      </c>
      <c r="E81" s="34">
        <v>171</v>
      </c>
      <c r="F81" s="34">
        <v>218</v>
      </c>
      <c r="G81" s="78" t="str">
        <f>IF(AND(SNRV16!C81&gt;=0,SNRV16!C81&lt;&gt;""),SNRV16!C81,"")</f>
        <v/>
      </c>
    </row>
    <row r="82" spans="1:7" ht="15" x14ac:dyDescent="0.25">
      <c r="A82" s="35">
        <v>45866</v>
      </c>
      <c r="B82">
        <v>246.44</v>
      </c>
      <c r="C82">
        <v>176.6</v>
      </c>
      <c r="D82" s="100">
        <v>134</v>
      </c>
      <c r="E82" s="34">
        <v>171</v>
      </c>
      <c r="F82" s="34">
        <v>218</v>
      </c>
      <c r="G82" s="78" t="str">
        <f>IF(AND(SNRV16!C82&gt;=0,SNRV16!C82&lt;&gt;""),SNRV16!C82,"")</f>
        <v/>
      </c>
    </row>
    <row r="83" spans="1:7" ht="15" x14ac:dyDescent="0.25">
      <c r="A83" s="35">
        <v>45867</v>
      </c>
      <c r="B83">
        <v>220.87</v>
      </c>
      <c r="C83">
        <v>172.2</v>
      </c>
      <c r="D83" s="100">
        <v>134</v>
      </c>
      <c r="E83" s="34">
        <v>171</v>
      </c>
      <c r="F83" s="34">
        <v>218</v>
      </c>
      <c r="G83" s="78" t="str">
        <f>IF(AND(SNRV16!C83&gt;=0,SNRV16!C83&lt;&gt;""),SNRV16!C83,"")</f>
        <v/>
      </c>
    </row>
    <row r="84" spans="1:7" ht="15" x14ac:dyDescent="0.25">
      <c r="A84" s="35">
        <v>45868</v>
      </c>
      <c r="B84">
        <v>253.04</v>
      </c>
      <c r="C84">
        <v>185.2</v>
      </c>
      <c r="D84" s="100">
        <v>134</v>
      </c>
      <c r="E84" s="34">
        <v>171</v>
      </c>
      <c r="F84" s="34">
        <v>218</v>
      </c>
      <c r="G84" s="78" t="str">
        <f>IF(AND(SNRV16!C84&gt;=0,SNRV16!C84&lt;&gt;""),SNRV16!C84,"")</f>
        <v/>
      </c>
    </row>
    <row r="85" spans="1:7" ht="15" x14ac:dyDescent="0.25">
      <c r="A85" s="35">
        <v>45869</v>
      </c>
      <c r="B85">
        <v>260.08</v>
      </c>
      <c r="C85">
        <v>196.6</v>
      </c>
      <c r="D85" s="100">
        <v>134</v>
      </c>
      <c r="E85" s="34">
        <v>171</v>
      </c>
      <c r="F85" s="34">
        <v>218</v>
      </c>
      <c r="G85" s="78" t="str">
        <f>IF(AND(SNRV16!C85&gt;=0,SNRV16!C85&lt;&gt;""),SNRV16!C85,"")</f>
        <v/>
      </c>
    </row>
    <row r="86" spans="1:7" ht="15" x14ac:dyDescent="0.25">
      <c r="A86" s="35">
        <v>45870</v>
      </c>
      <c r="B86">
        <v>232.35</v>
      </c>
      <c r="C86">
        <v>157.9</v>
      </c>
      <c r="D86" s="100">
        <v>134</v>
      </c>
      <c r="E86" s="34">
        <v>171</v>
      </c>
      <c r="F86" s="34">
        <v>218</v>
      </c>
      <c r="G86" s="78" t="str">
        <f>IF(AND(SNRV16!C86&gt;=0,SNRV16!C86&lt;&gt;""),SNRV16!C86,"")</f>
        <v/>
      </c>
    </row>
    <row r="87" spans="1:7" ht="15" x14ac:dyDescent="0.25">
      <c r="A87" s="35">
        <v>45871</v>
      </c>
      <c r="B87">
        <v>247.41</v>
      </c>
      <c r="C87">
        <v>186.1</v>
      </c>
      <c r="D87" s="100">
        <v>134</v>
      </c>
      <c r="E87" s="34">
        <v>171</v>
      </c>
      <c r="F87" s="34">
        <v>218</v>
      </c>
      <c r="G87" s="78" t="str">
        <f>IF(AND(SNRV16!C87&gt;=0,SNRV16!C87&lt;&gt;""),SNRV16!C87,"")</f>
        <v/>
      </c>
    </row>
    <row r="88" spans="1:7" ht="15" x14ac:dyDescent="0.25">
      <c r="A88" s="35">
        <v>45872</v>
      </c>
      <c r="B88">
        <v>290.77999999999997</v>
      </c>
      <c r="C88">
        <v>186.2</v>
      </c>
      <c r="D88" s="100">
        <v>134</v>
      </c>
      <c r="E88" s="34">
        <v>171</v>
      </c>
      <c r="F88" s="34">
        <v>218</v>
      </c>
      <c r="G88" s="78" t="str">
        <f>IF(AND(SNRV16!C88&gt;=0,SNRV16!C88&lt;&gt;""),SNRV16!C88,"")</f>
        <v/>
      </c>
    </row>
    <row r="89" spans="1:7" ht="15" x14ac:dyDescent="0.25">
      <c r="A89" s="35">
        <v>45873</v>
      </c>
      <c r="B89">
        <v>233.65</v>
      </c>
      <c r="C89">
        <v>170</v>
      </c>
      <c r="D89" s="100">
        <v>134</v>
      </c>
      <c r="E89" s="34">
        <v>171</v>
      </c>
      <c r="F89" s="34">
        <v>218</v>
      </c>
      <c r="G89" s="78" t="str">
        <f>IF(AND(SNRV16!C89&gt;=0,SNRV16!C89&lt;&gt;""),SNRV16!C89,"")</f>
        <v/>
      </c>
    </row>
    <row r="90" spans="1:7" ht="15" x14ac:dyDescent="0.25">
      <c r="A90" s="35">
        <v>45874</v>
      </c>
      <c r="B90">
        <v>248.95</v>
      </c>
      <c r="C90">
        <v>170.6</v>
      </c>
      <c r="D90" s="100">
        <v>134</v>
      </c>
      <c r="E90" s="34">
        <v>171</v>
      </c>
      <c r="F90" s="34">
        <v>218</v>
      </c>
      <c r="G90" s="78" t="str">
        <f>IF(AND(SNRV16!C90&gt;=0,SNRV16!C90&lt;&gt;""),SNRV16!C90,"")</f>
        <v/>
      </c>
    </row>
    <row r="91" spans="1:7" ht="15" x14ac:dyDescent="0.25">
      <c r="A91" s="35">
        <v>45875</v>
      </c>
      <c r="B91">
        <v>248.33</v>
      </c>
      <c r="C91">
        <v>182.5</v>
      </c>
      <c r="D91" s="100">
        <v>134</v>
      </c>
      <c r="E91" s="34">
        <v>171</v>
      </c>
      <c r="F91" s="34">
        <v>218</v>
      </c>
      <c r="G91" s="78" t="str">
        <f>IF(AND(SNRV16!C91&gt;=0,SNRV16!C91&lt;&gt;""),SNRV16!C91,"")</f>
        <v/>
      </c>
    </row>
    <row r="92" spans="1:7" ht="15" x14ac:dyDescent="0.25">
      <c r="A92" s="35">
        <v>45876</v>
      </c>
      <c r="B92">
        <v>226.62</v>
      </c>
      <c r="C92">
        <v>183.4</v>
      </c>
      <c r="D92" s="100">
        <v>134</v>
      </c>
      <c r="E92" s="34">
        <v>171</v>
      </c>
      <c r="F92" s="34">
        <v>218</v>
      </c>
      <c r="G92" s="78" t="str">
        <f>IF(AND(SNRV16!C92&gt;=0,SNRV16!C92&lt;&gt;""),SNRV16!C92,"")</f>
        <v/>
      </c>
    </row>
    <row r="93" spans="1:7" ht="15" x14ac:dyDescent="0.25">
      <c r="A93" s="35">
        <v>45877</v>
      </c>
      <c r="B93">
        <v>228.71</v>
      </c>
      <c r="C93">
        <v>163.69999999999999</v>
      </c>
      <c r="D93" s="100">
        <v>134</v>
      </c>
      <c r="E93" s="34">
        <v>171</v>
      </c>
      <c r="F93" s="34">
        <v>218</v>
      </c>
      <c r="G93" s="78" t="str">
        <f>IF(AND(SNRV16!C93&gt;=0,SNRV16!C93&lt;&gt;""),SNRV16!C93,"")</f>
        <v/>
      </c>
    </row>
    <row r="94" spans="1:7" ht="15" x14ac:dyDescent="0.25">
      <c r="A94" s="35">
        <v>45878</v>
      </c>
      <c r="B94">
        <v>242.42</v>
      </c>
      <c r="C94">
        <v>191</v>
      </c>
      <c r="D94" s="100">
        <v>134</v>
      </c>
      <c r="E94" s="34">
        <v>171</v>
      </c>
      <c r="F94" s="34">
        <v>218</v>
      </c>
      <c r="G94" s="78" t="str">
        <f>IF(AND(SNRV16!C94&gt;=0,SNRV16!C94&lt;&gt;""),SNRV16!C94,"")</f>
        <v/>
      </c>
    </row>
    <row r="95" spans="1:7" ht="15" x14ac:dyDescent="0.25">
      <c r="A95" s="35">
        <v>45879</v>
      </c>
      <c r="B95">
        <v>277.77</v>
      </c>
      <c r="C95">
        <v>170.7</v>
      </c>
      <c r="D95" s="100">
        <v>134</v>
      </c>
      <c r="E95" s="34">
        <v>171</v>
      </c>
      <c r="F95" s="34">
        <v>218</v>
      </c>
      <c r="G95" s="78" t="str">
        <f>IF(AND(SNRV16!C95&gt;=0,SNRV16!C95&lt;&gt;""),SNRV16!C95,"")</f>
        <v/>
      </c>
    </row>
    <row r="96" spans="1:7" ht="15" x14ac:dyDescent="0.25">
      <c r="A96" s="35">
        <v>45880</v>
      </c>
      <c r="B96">
        <v>242.36</v>
      </c>
      <c r="C96">
        <v>195</v>
      </c>
      <c r="D96" s="100">
        <v>134</v>
      </c>
      <c r="E96" s="34">
        <v>171</v>
      </c>
      <c r="F96" s="34">
        <v>218</v>
      </c>
      <c r="G96" s="78" t="str">
        <f>IF(AND(SNRV16!C96&gt;=0,SNRV16!C96&lt;&gt;""),SNRV16!C96,"")</f>
        <v/>
      </c>
    </row>
    <row r="97" spans="1:7" ht="15" x14ac:dyDescent="0.25">
      <c r="A97" s="35">
        <v>45881</v>
      </c>
      <c r="B97">
        <v>224.48</v>
      </c>
      <c r="C97">
        <v>189.5</v>
      </c>
      <c r="D97" s="100">
        <v>134</v>
      </c>
      <c r="E97" s="34">
        <v>171</v>
      </c>
      <c r="F97" s="34">
        <v>218</v>
      </c>
      <c r="G97" s="78" t="str">
        <f>IF(AND(SNRV16!C97&gt;=0,SNRV16!C97&lt;&gt;""),SNRV16!C97,"")</f>
        <v/>
      </c>
    </row>
    <row r="98" spans="1:7" ht="15" x14ac:dyDescent="0.25">
      <c r="A98" s="35">
        <v>45882</v>
      </c>
      <c r="B98">
        <v>226.52</v>
      </c>
      <c r="C98">
        <v>175.7</v>
      </c>
      <c r="D98" s="100">
        <v>134</v>
      </c>
      <c r="E98" s="34">
        <v>171</v>
      </c>
      <c r="F98" s="34">
        <v>218</v>
      </c>
      <c r="G98" s="78" t="str">
        <f>IF(AND(SNRV16!C98&gt;=0,SNRV16!C98&lt;&gt;""),SNRV16!C98,"")</f>
        <v/>
      </c>
    </row>
    <row r="99" spans="1:7" ht="15" x14ac:dyDescent="0.25">
      <c r="A99" s="35">
        <v>45883</v>
      </c>
      <c r="B99">
        <v>258.97000000000003</v>
      </c>
      <c r="C99">
        <v>171.4</v>
      </c>
      <c r="D99" s="100">
        <v>134</v>
      </c>
      <c r="E99" s="34">
        <v>171</v>
      </c>
      <c r="F99" s="34">
        <v>218</v>
      </c>
      <c r="G99" s="78" t="str">
        <f>IF(AND(SNRV16!C99&gt;=0,SNRV16!C99&lt;&gt;""),SNRV16!C99,"")</f>
        <v/>
      </c>
    </row>
    <row r="100" spans="1:7" ht="15" x14ac:dyDescent="0.25">
      <c r="A100" s="35">
        <v>45884</v>
      </c>
      <c r="B100">
        <v>212.7</v>
      </c>
      <c r="C100">
        <v>167.4</v>
      </c>
      <c r="D100" s="100">
        <v>134</v>
      </c>
      <c r="E100" s="34">
        <v>171</v>
      </c>
      <c r="F100" s="34">
        <v>218</v>
      </c>
      <c r="G100" s="78" t="str">
        <f>IF(AND(SNRV16!C100&gt;=0,SNRV16!C100&lt;&gt;""),SNRV16!C100,"")</f>
        <v/>
      </c>
    </row>
    <row r="101" spans="1:7" ht="15" x14ac:dyDescent="0.25">
      <c r="A101" s="35">
        <v>45885</v>
      </c>
      <c r="B101">
        <v>228.8</v>
      </c>
      <c r="C101">
        <v>173.5</v>
      </c>
      <c r="D101" s="100">
        <v>134</v>
      </c>
      <c r="E101" s="34">
        <v>171</v>
      </c>
      <c r="F101" s="34">
        <v>218</v>
      </c>
      <c r="G101" s="78" t="str">
        <f>IF(AND(SNRV16!C101&gt;=0,SNRV16!C101&lt;&gt;""),SNRV16!C101,"")</f>
        <v/>
      </c>
    </row>
    <row r="102" spans="1:7" ht="15" x14ac:dyDescent="0.25">
      <c r="A102" s="35">
        <v>45886</v>
      </c>
      <c r="B102">
        <v>242.36</v>
      </c>
      <c r="C102">
        <v>183.8</v>
      </c>
      <c r="D102" s="100">
        <v>134</v>
      </c>
      <c r="E102" s="34">
        <v>171</v>
      </c>
      <c r="F102" s="34">
        <v>218</v>
      </c>
      <c r="G102" s="78" t="str">
        <f>IF(AND(SNRV16!C102&gt;=0,SNRV16!C102&lt;&gt;""),SNRV16!C102,"")</f>
        <v/>
      </c>
    </row>
    <row r="103" spans="1:7" ht="15" x14ac:dyDescent="0.25">
      <c r="A103" s="35">
        <v>45887</v>
      </c>
      <c r="B103">
        <v>236.36</v>
      </c>
      <c r="C103">
        <v>193.1</v>
      </c>
      <c r="D103" s="100">
        <v>134</v>
      </c>
      <c r="E103" s="34">
        <v>171</v>
      </c>
      <c r="F103" s="34">
        <v>218</v>
      </c>
      <c r="G103" s="78" t="str">
        <f>IF(AND(SNRV16!C103&gt;=0,SNRV16!C103&lt;&gt;""),SNRV16!C103,"")</f>
        <v/>
      </c>
    </row>
    <row r="104" spans="1:7" ht="15" x14ac:dyDescent="0.25">
      <c r="A104" s="35">
        <v>45888</v>
      </c>
      <c r="B104">
        <v>234.9</v>
      </c>
      <c r="C104">
        <v>178.3</v>
      </c>
      <c r="D104" s="100">
        <v>134</v>
      </c>
      <c r="E104" s="34">
        <v>171</v>
      </c>
      <c r="F104" s="34">
        <v>218</v>
      </c>
      <c r="G104" s="78" t="str">
        <f>IF(AND(SNRV16!C104&gt;=0,SNRV16!C104&lt;&gt;""),SNRV16!C104,"")</f>
        <v/>
      </c>
    </row>
    <row r="105" spans="1:7" ht="15" x14ac:dyDescent="0.25">
      <c r="A105" s="35">
        <v>45889</v>
      </c>
      <c r="B105">
        <v>238.55</v>
      </c>
      <c r="C105">
        <v>167.6</v>
      </c>
      <c r="D105" s="100">
        <v>134</v>
      </c>
      <c r="E105" s="34">
        <v>171</v>
      </c>
      <c r="F105" s="34">
        <v>218</v>
      </c>
      <c r="G105" s="78" t="str">
        <f>IF(AND(SNRV16!C105&gt;=0,SNRV16!C105&lt;&gt;""),SNRV16!C105,"")</f>
        <v/>
      </c>
    </row>
    <row r="106" spans="1:7" ht="15" x14ac:dyDescent="0.25">
      <c r="A106" s="35">
        <v>45890</v>
      </c>
      <c r="B106">
        <v>239.16</v>
      </c>
      <c r="C106">
        <v>157.80000000000001</v>
      </c>
      <c r="D106" s="100">
        <v>134</v>
      </c>
      <c r="E106" s="34">
        <v>171</v>
      </c>
      <c r="F106" s="34">
        <v>218</v>
      </c>
      <c r="G106" s="78" t="str">
        <f>IF(AND(SNRV16!C106&gt;=0,SNRV16!C106&lt;&gt;""),SNRV16!C106,"")</f>
        <v/>
      </c>
    </row>
    <row r="107" spans="1:7" ht="15" x14ac:dyDescent="0.25">
      <c r="A107" s="35">
        <v>45891</v>
      </c>
      <c r="B107">
        <v>215.11</v>
      </c>
      <c r="C107">
        <v>174</v>
      </c>
      <c r="D107" s="100">
        <v>134</v>
      </c>
      <c r="E107" s="34">
        <v>171</v>
      </c>
      <c r="F107" s="34">
        <v>218</v>
      </c>
      <c r="G107" s="78" t="str">
        <f>IF(AND(SNRV16!C107&gt;=0,SNRV16!C107&lt;&gt;""),SNRV16!C107,"")</f>
        <v/>
      </c>
    </row>
    <row r="108" spans="1:7" ht="15" x14ac:dyDescent="0.25">
      <c r="A108" s="35">
        <v>45892</v>
      </c>
      <c r="B108">
        <v>215.94</v>
      </c>
      <c r="C108">
        <v>170.7</v>
      </c>
      <c r="D108" s="100">
        <v>134</v>
      </c>
      <c r="E108" s="34">
        <v>171</v>
      </c>
      <c r="F108" s="34">
        <v>218</v>
      </c>
      <c r="G108" s="78" t="str">
        <f>IF(AND(SNRV16!C108&gt;=0,SNRV16!C108&lt;&gt;""),SNRV16!C108,"")</f>
        <v/>
      </c>
    </row>
    <row r="109" spans="1:7" ht="15" x14ac:dyDescent="0.25">
      <c r="A109" s="35">
        <v>45893</v>
      </c>
      <c r="B109">
        <v>247.95</v>
      </c>
      <c r="C109">
        <v>163.9</v>
      </c>
      <c r="D109" s="100">
        <v>134</v>
      </c>
      <c r="E109" s="34">
        <v>171</v>
      </c>
      <c r="F109" s="34">
        <v>218</v>
      </c>
      <c r="G109" s="78" t="str">
        <f>IF(AND(SNRV16!C109&gt;=0,SNRV16!C109&lt;&gt;""),SNRV16!C109,"")</f>
        <v/>
      </c>
    </row>
    <row r="110" spans="1:7" ht="15" x14ac:dyDescent="0.25">
      <c r="A110" s="35">
        <v>45894</v>
      </c>
      <c r="B110">
        <v>235.97</v>
      </c>
      <c r="C110">
        <v>161.19999999999999</v>
      </c>
      <c r="D110" s="100">
        <v>134</v>
      </c>
      <c r="E110" s="34">
        <v>171</v>
      </c>
      <c r="F110" s="34">
        <v>218</v>
      </c>
      <c r="G110" s="78" t="str">
        <f>IF(AND(SNRV16!C110&gt;=0,SNRV16!C110&lt;&gt;""),SNRV16!C110,"")</f>
        <v/>
      </c>
    </row>
    <row r="111" spans="1:7" ht="15" x14ac:dyDescent="0.25">
      <c r="A111" s="35">
        <v>45895</v>
      </c>
      <c r="B111">
        <v>185.8</v>
      </c>
      <c r="C111">
        <v>151.9</v>
      </c>
      <c r="D111" s="100">
        <v>134</v>
      </c>
      <c r="E111" s="34">
        <v>171</v>
      </c>
      <c r="F111" s="34">
        <v>218</v>
      </c>
      <c r="G111" s="78" t="str">
        <f>IF(AND(SNRV16!C111&gt;=0,SNRV16!C111&lt;&gt;""),SNRV16!C111,"")</f>
        <v/>
      </c>
    </row>
    <row r="112" spans="1:7" ht="15" x14ac:dyDescent="0.25">
      <c r="A112" s="35">
        <v>45896</v>
      </c>
      <c r="B112">
        <v>215.41</v>
      </c>
      <c r="C112">
        <v>159.69999999999999</v>
      </c>
      <c r="D112" s="100">
        <v>134</v>
      </c>
      <c r="E112" s="34">
        <v>171</v>
      </c>
      <c r="F112" s="34">
        <v>218</v>
      </c>
      <c r="G112" s="78" t="str">
        <f>IF(AND(SNRV16!C112&gt;=0,SNRV16!C112&lt;&gt;""),SNRV16!C112,"")</f>
        <v/>
      </c>
    </row>
    <row r="113" spans="1:7" ht="15" x14ac:dyDescent="0.25">
      <c r="A113" s="35">
        <v>45897</v>
      </c>
      <c r="B113">
        <v>185.78</v>
      </c>
      <c r="C113">
        <v>149.4</v>
      </c>
      <c r="D113" s="100">
        <v>134</v>
      </c>
      <c r="E113" s="34">
        <v>171</v>
      </c>
      <c r="F113" s="34">
        <v>218</v>
      </c>
      <c r="G113" s="78" t="str">
        <f>IF(AND(SNRV16!C113&gt;=0,SNRV16!C113&lt;&gt;""),SNRV16!C113,"")</f>
        <v/>
      </c>
    </row>
    <row r="114" spans="1:7" ht="15" x14ac:dyDescent="0.25">
      <c r="A114" s="35">
        <v>45898</v>
      </c>
      <c r="B114">
        <v>216.44</v>
      </c>
      <c r="C114">
        <v>157.80000000000001</v>
      </c>
      <c r="D114" s="100">
        <v>134</v>
      </c>
      <c r="E114" s="34">
        <v>171</v>
      </c>
      <c r="F114" s="34">
        <v>218</v>
      </c>
      <c r="G114" s="78" t="str">
        <f>IF(AND(SNRV16!C114&gt;=0,SNRV16!C114&lt;&gt;""),SNRV16!C114,"")</f>
        <v/>
      </c>
    </row>
    <row r="115" spans="1:7" ht="15" x14ac:dyDescent="0.25">
      <c r="A115" s="35">
        <v>45899</v>
      </c>
      <c r="B115">
        <v>277.83999999999997</v>
      </c>
      <c r="C115">
        <v>175.8</v>
      </c>
      <c r="D115" s="100">
        <v>134</v>
      </c>
      <c r="E115" s="34">
        <v>171</v>
      </c>
      <c r="F115" s="34">
        <v>218</v>
      </c>
      <c r="G115" s="78" t="str">
        <f>IF(AND(SNRV16!C115&gt;=0,SNRV16!C115&lt;&gt;""),SNRV16!C115,"")</f>
        <v/>
      </c>
    </row>
    <row r="116" spans="1:7" ht="15" x14ac:dyDescent="0.25">
      <c r="A116" s="35">
        <v>45900</v>
      </c>
      <c r="B116">
        <v>277.05</v>
      </c>
      <c r="C116">
        <v>160.80000000000001</v>
      </c>
      <c r="D116" s="100">
        <v>134</v>
      </c>
      <c r="E116" s="34">
        <v>171</v>
      </c>
      <c r="F116" s="34">
        <v>218</v>
      </c>
      <c r="G116" s="78" t="str">
        <f>IF(AND(SNRV16!C116&gt;=0,SNRV16!C116&lt;&gt;""),SNRV16!C116,"")</f>
        <v/>
      </c>
    </row>
    <row r="117" spans="1:7" ht="15" x14ac:dyDescent="0.25">
      <c r="A117" s="35">
        <v>45901</v>
      </c>
      <c r="B117">
        <v>261.79000000000002</v>
      </c>
      <c r="C117">
        <v>165.7</v>
      </c>
      <c r="D117" s="100">
        <v>134</v>
      </c>
      <c r="E117" s="34">
        <v>171</v>
      </c>
      <c r="F117" s="34">
        <v>218</v>
      </c>
      <c r="G117" s="78" t="str">
        <f>IF(AND(SNRV16!C117&gt;=0,SNRV16!C117&lt;&gt;""),SNRV16!C117,"")</f>
        <v/>
      </c>
    </row>
    <row r="118" spans="1:7" ht="15" x14ac:dyDescent="0.25">
      <c r="A118" s="35">
        <v>45902</v>
      </c>
      <c r="B118">
        <v>217.66</v>
      </c>
      <c r="C118">
        <v>169.1</v>
      </c>
      <c r="D118" s="100">
        <v>134</v>
      </c>
      <c r="E118" s="34">
        <v>171</v>
      </c>
      <c r="F118" s="34">
        <v>218</v>
      </c>
      <c r="G118" s="78" t="str">
        <f>IF(AND(SNRV16!C118&gt;=0,SNRV16!C118&lt;&gt;""),SNRV16!C118,"")</f>
        <v/>
      </c>
    </row>
    <row r="119" spans="1:7" ht="15" x14ac:dyDescent="0.25">
      <c r="A119" s="35">
        <v>45903</v>
      </c>
      <c r="B119">
        <v>234</v>
      </c>
      <c r="C119">
        <v>148.19999999999999</v>
      </c>
      <c r="D119" s="100">
        <v>134</v>
      </c>
      <c r="E119" s="34">
        <v>171</v>
      </c>
      <c r="F119" s="34">
        <v>218</v>
      </c>
      <c r="G119" s="78" t="str">
        <f>IF(AND(SNRV16!C119&gt;=0,SNRV16!C119&lt;&gt;""),SNRV16!C119,"")</f>
        <v/>
      </c>
    </row>
    <row r="120" spans="1:7" ht="15" x14ac:dyDescent="0.25">
      <c r="A120" s="35">
        <v>45904</v>
      </c>
      <c r="B120">
        <v>176.7</v>
      </c>
      <c r="C120">
        <v>138.19999999999999</v>
      </c>
      <c r="D120" s="100">
        <v>134</v>
      </c>
      <c r="E120" s="34">
        <v>171</v>
      </c>
      <c r="F120" s="34">
        <v>218</v>
      </c>
      <c r="G120" s="78" t="str">
        <f>IF(AND(SNRV16!C120&gt;=0,SNRV16!C120&lt;&gt;""),SNRV16!C120,"")</f>
        <v/>
      </c>
    </row>
    <row r="121" spans="1:7" ht="15" x14ac:dyDescent="0.25">
      <c r="A121" s="35">
        <v>45905</v>
      </c>
      <c r="B121">
        <v>187.79</v>
      </c>
      <c r="C121">
        <v>135.80000000000001</v>
      </c>
      <c r="D121" s="100">
        <v>134</v>
      </c>
      <c r="E121" s="34">
        <v>171</v>
      </c>
      <c r="F121" s="34">
        <v>218</v>
      </c>
      <c r="G121" s="78" t="str">
        <f>IF(AND(SNRV16!C121&gt;=0,SNRV16!C121&lt;&gt;""),SNRV16!C121,"")</f>
        <v/>
      </c>
    </row>
    <row r="122" spans="1:7" ht="15" x14ac:dyDescent="0.25">
      <c r="A122" s="35">
        <v>45906</v>
      </c>
      <c r="B122">
        <v>219.46</v>
      </c>
      <c r="C122">
        <v>152.19999999999999</v>
      </c>
      <c r="D122" s="100">
        <v>134</v>
      </c>
      <c r="E122" s="34">
        <v>171</v>
      </c>
      <c r="F122" s="34">
        <v>218</v>
      </c>
      <c r="G122" s="78" t="str">
        <f>IF(AND(SNRV16!C122&gt;=0,SNRV16!C122&lt;&gt;""),SNRV16!C122,"")</f>
        <v/>
      </c>
    </row>
    <row r="123" spans="1:7" ht="15" x14ac:dyDescent="0.25">
      <c r="A123" s="35">
        <v>45907</v>
      </c>
      <c r="B123">
        <v>341.79</v>
      </c>
      <c r="C123">
        <v>147.9</v>
      </c>
      <c r="D123" s="100">
        <v>134</v>
      </c>
      <c r="E123" s="34">
        <v>171</v>
      </c>
      <c r="F123" s="34">
        <v>218</v>
      </c>
      <c r="G123" s="78" t="str">
        <f>IF(AND(SNRV16!C123&gt;=0,SNRV16!C123&lt;&gt;""),SNRV16!C123,"")</f>
        <v/>
      </c>
    </row>
    <row r="124" spans="1:7" ht="15" x14ac:dyDescent="0.25">
      <c r="A124" s="35">
        <v>45908</v>
      </c>
      <c r="B124">
        <v>325.43</v>
      </c>
      <c r="C124">
        <v>143.30000000000001</v>
      </c>
      <c r="D124" s="100">
        <v>134</v>
      </c>
      <c r="E124" s="34">
        <v>171</v>
      </c>
      <c r="F124" s="34">
        <v>218</v>
      </c>
      <c r="G124" s="78" t="str">
        <f>IF(AND(SNRV16!C124&gt;=0,SNRV16!C124&lt;&gt;""),SNRV16!C124,"")</f>
        <v/>
      </c>
    </row>
    <row r="125" spans="1:7" ht="15" x14ac:dyDescent="0.25">
      <c r="A125" s="35">
        <v>45909</v>
      </c>
      <c r="B125">
        <v>209.44</v>
      </c>
      <c r="C125">
        <v>143.19999999999999</v>
      </c>
      <c r="D125" s="100">
        <v>134</v>
      </c>
      <c r="E125" s="34">
        <v>171</v>
      </c>
      <c r="F125" s="34">
        <v>218</v>
      </c>
      <c r="G125" s="78" t="str">
        <f>IF(AND(SNRV16!C125&gt;=0,SNRV16!C125&lt;&gt;""),SNRV16!C125,"")</f>
        <v/>
      </c>
    </row>
    <row r="126" spans="1:7" ht="15" x14ac:dyDescent="0.25">
      <c r="A126" s="35">
        <v>45910</v>
      </c>
      <c r="B126">
        <v>185.96</v>
      </c>
      <c r="C126">
        <v>124</v>
      </c>
      <c r="D126" s="100">
        <v>134</v>
      </c>
      <c r="E126" s="34">
        <v>171</v>
      </c>
      <c r="F126" s="34">
        <v>218</v>
      </c>
      <c r="G126" s="78" t="str">
        <f>IF(AND(SNRV16!C126&gt;=0,SNRV16!C126&lt;&gt;""),SNRV16!C126,"")</f>
        <v/>
      </c>
    </row>
    <row r="127" spans="1:7" ht="15" x14ac:dyDescent="0.25">
      <c r="A127" s="35">
        <v>45911</v>
      </c>
      <c r="B127">
        <v>168.61</v>
      </c>
      <c r="C127">
        <v>138.6</v>
      </c>
      <c r="D127" s="100">
        <v>134</v>
      </c>
      <c r="E127" s="34">
        <v>171</v>
      </c>
      <c r="F127" s="34">
        <v>218</v>
      </c>
      <c r="G127" s="78" t="str">
        <f>IF(AND(SNRV16!C127&gt;=0,SNRV16!C127&lt;&gt;""),SNRV16!C127,"")</f>
        <v/>
      </c>
    </row>
    <row r="128" spans="1:7" ht="15" x14ac:dyDescent="0.25">
      <c r="A128" s="35">
        <v>45912</v>
      </c>
      <c r="B128">
        <v>179.09</v>
      </c>
      <c r="C128">
        <v>123.9</v>
      </c>
      <c r="D128" s="100">
        <v>134</v>
      </c>
      <c r="E128" s="34">
        <v>171</v>
      </c>
      <c r="F128" s="34">
        <v>218</v>
      </c>
      <c r="G128" s="78" t="str">
        <f>IF(AND(SNRV16!C128&gt;=0,SNRV16!C128&lt;&gt;""),SNRV16!C128,"")</f>
        <v/>
      </c>
    </row>
    <row r="129" spans="1:7" ht="15" x14ac:dyDescent="0.25">
      <c r="A129" s="35">
        <v>45913</v>
      </c>
      <c r="B129">
        <v>194.02</v>
      </c>
      <c r="C129">
        <v>112.5</v>
      </c>
      <c r="D129" s="100">
        <v>134</v>
      </c>
      <c r="E129" s="34">
        <v>171</v>
      </c>
      <c r="F129" s="34">
        <v>218</v>
      </c>
      <c r="G129" s="78" t="str">
        <f>IF(AND(SNRV16!C129&gt;=0,SNRV16!C129&lt;&gt;""),SNRV16!C129,"")</f>
        <v/>
      </c>
    </row>
    <row r="130" spans="1:7" ht="15" x14ac:dyDescent="0.25">
      <c r="A130" s="35">
        <v>45914</v>
      </c>
      <c r="B130">
        <v>209.9</v>
      </c>
      <c r="C130">
        <v>117.9</v>
      </c>
      <c r="D130" s="100">
        <v>134</v>
      </c>
      <c r="E130" s="34">
        <v>171</v>
      </c>
      <c r="F130" s="34">
        <v>218</v>
      </c>
      <c r="G130" s="78" t="str">
        <f>IF(AND(SNRV16!C130&gt;=0,SNRV16!C130&lt;&gt;""),SNRV16!C130,"")</f>
        <v/>
      </c>
    </row>
    <row r="131" spans="1:7" ht="15" x14ac:dyDescent="0.25">
      <c r="A131" s="35">
        <v>45915</v>
      </c>
      <c r="B131">
        <v>227.81</v>
      </c>
      <c r="C131">
        <v>119.2</v>
      </c>
      <c r="D131" s="100">
        <v>134</v>
      </c>
      <c r="E131" s="34">
        <v>171</v>
      </c>
      <c r="F131" s="34">
        <v>218</v>
      </c>
      <c r="G131" s="78" t="str">
        <f>IF(AND(SNRV16!C131&gt;=0,SNRV16!C131&lt;&gt;""),SNRV16!C131,"")</f>
        <v/>
      </c>
    </row>
    <row r="132" spans="1:7" ht="15" x14ac:dyDescent="0.25">
      <c r="A132" s="35">
        <v>45916</v>
      </c>
      <c r="B132">
        <v>196.78</v>
      </c>
      <c r="C132">
        <v>116.6</v>
      </c>
      <c r="D132" s="100">
        <v>134</v>
      </c>
      <c r="E132" s="34">
        <v>171</v>
      </c>
      <c r="F132" s="34">
        <v>218</v>
      </c>
      <c r="G132" s="78" t="str">
        <f>IF(AND(SNRV16!C132&gt;=0,SNRV16!C132&lt;&gt;""),SNRV16!C132,"")</f>
        <v/>
      </c>
    </row>
    <row r="133" spans="1:7" ht="15" x14ac:dyDescent="0.25">
      <c r="A133" s="35">
        <v>45917</v>
      </c>
      <c r="B133">
        <v>178.5</v>
      </c>
      <c r="C133">
        <v>121.7</v>
      </c>
      <c r="D133" s="100">
        <v>134</v>
      </c>
      <c r="E133" s="34">
        <v>171</v>
      </c>
      <c r="F133" s="34">
        <v>218</v>
      </c>
      <c r="G133" s="78" t="str">
        <f>IF(AND(SNRV16!C133&gt;=0,SNRV16!C133&lt;&gt;""),SNRV16!C133,"")</f>
        <v/>
      </c>
    </row>
    <row r="134" spans="1:7" ht="15" x14ac:dyDescent="0.25">
      <c r="A134" s="35">
        <v>45918</v>
      </c>
      <c r="B134">
        <v>186.86</v>
      </c>
      <c r="C134">
        <v>121.2</v>
      </c>
      <c r="D134" s="100">
        <v>134</v>
      </c>
      <c r="E134" s="34">
        <v>171</v>
      </c>
      <c r="F134" s="34">
        <v>218</v>
      </c>
      <c r="G134" s="78" t="str">
        <f>IF(AND(SNRV16!C134&gt;=0,SNRV16!C134&lt;&gt;""),SNRV16!C134,"")</f>
        <v/>
      </c>
    </row>
    <row r="135" spans="1:7" ht="15" x14ac:dyDescent="0.25">
      <c r="A135" s="35">
        <v>45919</v>
      </c>
      <c r="B135">
        <v>163.75</v>
      </c>
      <c r="C135">
        <v>91.1</v>
      </c>
      <c r="D135" s="100">
        <v>134</v>
      </c>
      <c r="E135" s="34">
        <v>171</v>
      </c>
      <c r="F135" s="34">
        <v>218</v>
      </c>
      <c r="G135" s="78" t="str">
        <f>IF(AND(SNRV16!C135&gt;=0,SNRV16!C135&lt;&gt;""),SNRV16!C135,"")</f>
        <v/>
      </c>
    </row>
    <row r="136" spans="1:7" ht="15" x14ac:dyDescent="0.25">
      <c r="A136" s="35">
        <v>45920</v>
      </c>
      <c r="B136">
        <v>153.58000000000001</v>
      </c>
      <c r="C136">
        <v>107.4</v>
      </c>
      <c r="D136" s="100">
        <v>134</v>
      </c>
      <c r="E136" s="34">
        <v>171</v>
      </c>
      <c r="F136" s="34">
        <v>218</v>
      </c>
      <c r="G136" s="78" t="str">
        <f>IF(AND(SNRV16!C136&gt;=0,SNRV16!C136&lt;&gt;""),SNRV16!C136,"")</f>
        <v/>
      </c>
    </row>
    <row r="137" spans="1:7" ht="15" x14ac:dyDescent="0.25">
      <c r="A137" s="35">
        <v>45921</v>
      </c>
      <c r="B137">
        <v>157.36000000000001</v>
      </c>
      <c r="C137">
        <v>96.8</v>
      </c>
      <c r="D137" s="100">
        <v>134</v>
      </c>
      <c r="E137" s="34">
        <v>171</v>
      </c>
      <c r="F137" s="34">
        <v>218</v>
      </c>
      <c r="G137" s="78" t="str">
        <f>IF(AND(SNRV16!C137&gt;=0,SNRV16!C137&lt;&gt;""),SNRV16!C137,"")</f>
        <v/>
      </c>
    </row>
    <row r="138" spans="1:7" ht="15" x14ac:dyDescent="0.25">
      <c r="A138" s="35">
        <v>45922</v>
      </c>
      <c r="B138">
        <v>147.72</v>
      </c>
      <c r="C138">
        <v>94.1</v>
      </c>
      <c r="D138" s="100">
        <v>134</v>
      </c>
      <c r="E138" s="34">
        <v>171</v>
      </c>
      <c r="F138" s="34">
        <v>218</v>
      </c>
      <c r="G138" s="78" t="str">
        <f>IF(AND(SNRV16!C138&gt;=0,SNRV16!C138&lt;&gt;""),SNRV16!C138,"")</f>
        <v/>
      </c>
    </row>
    <row r="139" spans="1:7" ht="15" x14ac:dyDescent="0.25">
      <c r="A139" s="35">
        <v>45923</v>
      </c>
      <c r="B139">
        <v>154.04</v>
      </c>
      <c r="C139">
        <v>102.4</v>
      </c>
      <c r="D139" s="100">
        <v>134</v>
      </c>
      <c r="E139" s="34">
        <v>171</v>
      </c>
      <c r="F139" s="34">
        <v>218</v>
      </c>
      <c r="G139" s="78" t="str">
        <f>IF(AND(SNRV16!C139&gt;=0,SNRV16!C139&lt;&gt;""),SNRV16!C139,"")</f>
        <v/>
      </c>
    </row>
    <row r="140" spans="1:7" ht="15" x14ac:dyDescent="0.25">
      <c r="A140" s="35">
        <v>45924</v>
      </c>
      <c r="B140">
        <v>181.7</v>
      </c>
      <c r="C140">
        <v>116.1</v>
      </c>
      <c r="D140" s="100">
        <v>134</v>
      </c>
      <c r="E140" s="34">
        <v>171</v>
      </c>
      <c r="F140" s="34">
        <v>218</v>
      </c>
      <c r="G140" s="78" t="str">
        <f>IF(AND(SNRV16!C140&gt;=0,SNRV16!C140&lt;&gt;""),SNRV16!C140,"")</f>
        <v/>
      </c>
    </row>
    <row r="141" spans="1:7" ht="15" x14ac:dyDescent="0.25">
      <c r="A141" s="35">
        <v>45925</v>
      </c>
      <c r="B141">
        <v>149.37</v>
      </c>
      <c r="C141">
        <v>94.9</v>
      </c>
      <c r="D141" s="100">
        <v>134</v>
      </c>
      <c r="E141" s="34">
        <v>171</v>
      </c>
      <c r="F141" s="34">
        <v>218</v>
      </c>
      <c r="G141" s="78" t="str">
        <f>IF(AND(SNRV16!C141&gt;=0,SNRV16!C141&lt;&gt;""),SNRV16!C141,"")</f>
        <v/>
      </c>
    </row>
    <row r="142" spans="1:7" ht="15" x14ac:dyDescent="0.25">
      <c r="A142" s="35">
        <v>45926</v>
      </c>
      <c r="B142">
        <v>126.12</v>
      </c>
      <c r="C142">
        <v>95</v>
      </c>
      <c r="D142" s="100">
        <v>134</v>
      </c>
      <c r="E142" s="34">
        <v>171</v>
      </c>
      <c r="F142" s="34">
        <v>218</v>
      </c>
      <c r="G142" s="78" t="str">
        <f>IF(AND(SNRV16!C142&gt;=0,SNRV16!C142&lt;&gt;""),SNRV16!C142,"")</f>
        <v/>
      </c>
    </row>
    <row r="143" spans="1:7" ht="15" x14ac:dyDescent="0.25">
      <c r="A143" s="35">
        <v>45927</v>
      </c>
      <c r="B143">
        <v>149.22</v>
      </c>
      <c r="C143">
        <v>94.9</v>
      </c>
      <c r="D143" s="100">
        <v>134</v>
      </c>
      <c r="E143" s="34">
        <v>171</v>
      </c>
      <c r="F143" s="34">
        <v>218</v>
      </c>
      <c r="G143" s="78" t="str">
        <f>IF(AND(SNRV16!C143&gt;=0,SNRV16!C143&lt;&gt;""),SNRV16!C143,"")</f>
        <v/>
      </c>
    </row>
    <row r="144" spans="1:7" ht="15" x14ac:dyDescent="0.25">
      <c r="A144" s="35">
        <v>45928</v>
      </c>
      <c r="B144">
        <v>126.26</v>
      </c>
      <c r="C144">
        <v>80.599999999999994</v>
      </c>
      <c r="D144" s="100">
        <v>134</v>
      </c>
      <c r="E144" s="34">
        <v>171</v>
      </c>
      <c r="F144" s="34">
        <v>218</v>
      </c>
      <c r="G144" s="78" t="str">
        <f>IF(AND(SNRV16!C144&gt;=0,SNRV16!C144&lt;&gt;""),SNRV16!C144,"")</f>
        <v/>
      </c>
    </row>
    <row r="145" spans="1:8" ht="15" x14ac:dyDescent="0.25">
      <c r="A145" s="35">
        <v>45929</v>
      </c>
      <c r="B145">
        <v>133.69999999999999</v>
      </c>
      <c r="C145">
        <v>89.4</v>
      </c>
      <c r="D145" s="100">
        <v>134</v>
      </c>
      <c r="E145" s="34">
        <v>171</v>
      </c>
      <c r="F145" s="34">
        <v>218</v>
      </c>
      <c r="G145" s="78" t="str">
        <f>IF(AND(SNRV16!C145&gt;=0,SNRV16!C145&lt;&gt;""),SNRV16!C145,"")</f>
        <v/>
      </c>
    </row>
    <row r="146" spans="1:8" ht="15" x14ac:dyDescent="0.25">
      <c r="A146" s="35">
        <v>45930</v>
      </c>
      <c r="B146">
        <v>115.34</v>
      </c>
      <c r="C146">
        <v>76.2</v>
      </c>
      <c r="D146" s="100">
        <v>134</v>
      </c>
      <c r="E146" s="34">
        <v>171</v>
      </c>
      <c r="F146" s="34">
        <v>218</v>
      </c>
      <c r="G146" s="78" t="str">
        <f>IF(AND(SNRV16!C146&gt;=0,SNRV16!C146&lt;&gt;""),SNRV16!C146,"")</f>
        <v/>
      </c>
    </row>
    <row r="147" spans="1:8" ht="15" x14ac:dyDescent="0.25">
      <c r="A147" s="35">
        <v>45931</v>
      </c>
      <c r="B147">
        <v>123.44</v>
      </c>
      <c r="C147">
        <v>83.1</v>
      </c>
      <c r="D147" s="100">
        <v>134</v>
      </c>
      <c r="E147" s="34">
        <v>171</v>
      </c>
      <c r="F147" s="34">
        <v>218</v>
      </c>
      <c r="G147" s="78" t="str">
        <f>IF(AND(SNRV16!C147&gt;=0,SNRV16!C147&lt;&gt;""),SNRV16!C147,"")</f>
        <v/>
      </c>
    </row>
    <row r="148" spans="1:8" ht="15" x14ac:dyDescent="0.25">
      <c r="A148" s="35">
        <v>45932</v>
      </c>
      <c r="B148">
        <v>117.72</v>
      </c>
      <c r="C148">
        <v>73.3</v>
      </c>
      <c r="D148" s="100">
        <v>134</v>
      </c>
      <c r="E148" s="34">
        <v>171</v>
      </c>
      <c r="F148" s="34">
        <v>218</v>
      </c>
      <c r="G148" s="78" t="str">
        <f>IF(AND(SNRV16!C148&gt;=0,SNRV16!C148&lt;&gt;""),SNRV16!C148,"")</f>
        <v/>
      </c>
    </row>
    <row r="149" spans="1:8" ht="15" x14ac:dyDescent="0.25">
      <c r="A149" s="35">
        <v>45933</v>
      </c>
      <c r="B149">
        <v>117.27</v>
      </c>
      <c r="C149">
        <v>93.7</v>
      </c>
      <c r="D149" s="100">
        <v>134</v>
      </c>
      <c r="E149" s="34">
        <v>171</v>
      </c>
      <c r="F149" s="34">
        <v>218</v>
      </c>
      <c r="G149" s="78" t="str">
        <f>IF(AND(SNRV16!C149&gt;=0,SNRV16!C149&lt;&gt;""),SNRV16!C149,"")</f>
        <v/>
      </c>
    </row>
    <row r="150" spans="1:8" ht="15" x14ac:dyDescent="0.25">
      <c r="A150" s="35">
        <v>45934</v>
      </c>
      <c r="B150">
        <v>162.22</v>
      </c>
      <c r="C150">
        <v>68.3</v>
      </c>
      <c r="D150" s="100">
        <v>134</v>
      </c>
      <c r="E150" s="34">
        <v>171</v>
      </c>
      <c r="F150" s="34">
        <v>218</v>
      </c>
      <c r="G150" s="78" t="str">
        <f>IF(AND(SNRV16!C150&gt;=0,SNRV16!C150&lt;&gt;""),SNRV16!C150,"")</f>
        <v/>
      </c>
    </row>
    <row r="151" spans="1:8" ht="15" x14ac:dyDescent="0.25">
      <c r="A151" s="35">
        <v>45935</v>
      </c>
      <c r="B151">
        <v>128.88999999999999</v>
      </c>
      <c r="C151">
        <v>78.5</v>
      </c>
      <c r="D151" s="100">
        <v>134</v>
      </c>
      <c r="E151" s="34">
        <v>171</v>
      </c>
      <c r="F151" s="34">
        <v>218</v>
      </c>
      <c r="G151" s="78" t="str">
        <f>IF(AND(SNRV16!C151&gt;=0,SNRV16!C151&lt;&gt;""),SNRV16!C151,"")</f>
        <v/>
      </c>
    </row>
    <row r="152" spans="1:8" ht="15" x14ac:dyDescent="0.25">
      <c r="A152" s="35">
        <v>45936</v>
      </c>
      <c r="B152">
        <v>113.97</v>
      </c>
      <c r="C152">
        <v>78.400000000000006</v>
      </c>
      <c r="D152" s="100">
        <v>134</v>
      </c>
      <c r="E152" s="34">
        <v>171</v>
      </c>
      <c r="F152" s="34">
        <v>218</v>
      </c>
      <c r="G152" s="78" t="str">
        <f>IF(AND(SNRV16!C152&gt;=0,SNRV16!C152&lt;&gt;""),SNRV16!C152,"")</f>
        <v/>
      </c>
    </row>
    <row r="153" spans="1:8" ht="15" x14ac:dyDescent="0.25">
      <c r="A153" s="35">
        <v>45937</v>
      </c>
      <c r="B153">
        <v>156.61000000000001</v>
      </c>
      <c r="C153">
        <v>88.1</v>
      </c>
      <c r="D153" s="100">
        <v>134</v>
      </c>
      <c r="E153" s="34">
        <v>171</v>
      </c>
      <c r="F153" s="34">
        <v>218</v>
      </c>
      <c r="G153" s="78" t="str">
        <f>IF(AND(SNRV16!C153&gt;=0,SNRV16!C153&lt;&gt;""),SNRV16!C153,"")</f>
        <v/>
      </c>
    </row>
    <row r="154" spans="1:8" ht="15" x14ac:dyDescent="0.25">
      <c r="A154" s="35">
        <v>45938</v>
      </c>
      <c r="B154">
        <v>160.51</v>
      </c>
      <c r="C154">
        <v>87</v>
      </c>
      <c r="D154" s="100">
        <v>134</v>
      </c>
      <c r="E154" s="34">
        <v>171</v>
      </c>
      <c r="F154" s="34">
        <v>218</v>
      </c>
      <c r="G154" s="78" t="str">
        <f>IF(AND(SNRV16!C154&gt;=0,SNRV16!C154&lt;&gt;""),SNRV16!C154,"")</f>
        <v/>
      </c>
    </row>
    <row r="155" spans="1:8" ht="15" x14ac:dyDescent="0.25">
      <c r="A155" s="35">
        <v>45939</v>
      </c>
      <c r="B155">
        <v>171.89</v>
      </c>
      <c r="C155">
        <v>79.5</v>
      </c>
      <c r="D155" s="100">
        <v>134</v>
      </c>
      <c r="E155" s="34">
        <v>171</v>
      </c>
      <c r="F155" s="34">
        <v>218</v>
      </c>
      <c r="G155" s="78" t="str">
        <f>IF(AND(SNRV16!C155&gt;=0,SNRV16!C155&lt;&gt;""),SNRV16!C155,"")</f>
        <v/>
      </c>
    </row>
    <row r="156" spans="1:8" ht="15" x14ac:dyDescent="0.25">
      <c r="A156" s="35">
        <v>45940</v>
      </c>
      <c r="B156">
        <v>166.7</v>
      </c>
      <c r="C156">
        <v>91.3</v>
      </c>
      <c r="D156" s="100">
        <v>134</v>
      </c>
      <c r="E156" s="34">
        <v>171</v>
      </c>
      <c r="F156" s="34">
        <v>218</v>
      </c>
      <c r="G156" s="78" t="str">
        <f>IF(AND(SNRV16!C156&gt;=0,SNRV16!C156&lt;&gt;""),SNRV16!C156,"")</f>
        <v/>
      </c>
      <c r="H156" s="34" t="s">
        <v>20</v>
      </c>
    </row>
    <row r="157" spans="1:8" ht="15" x14ac:dyDescent="0.25">
      <c r="A157" s="35">
        <v>45941</v>
      </c>
      <c r="B157">
        <v>169.8</v>
      </c>
      <c r="C157">
        <v>89.8</v>
      </c>
      <c r="D157" s="100">
        <v>134</v>
      </c>
      <c r="E157" s="34">
        <v>171</v>
      </c>
      <c r="F157" s="34">
        <v>218</v>
      </c>
      <c r="G157" s="78" t="str">
        <f>IF(AND(SNRV16!C157&gt;=0,SNRV16!C157&lt;&gt;""),SNRV16!C157,"")</f>
        <v/>
      </c>
    </row>
    <row r="158" spans="1:8" ht="15" x14ac:dyDescent="0.25">
      <c r="A158" s="35">
        <v>45942</v>
      </c>
      <c r="B158">
        <v>132.5</v>
      </c>
      <c r="C158">
        <v>93.7</v>
      </c>
      <c r="D158" s="100">
        <v>134</v>
      </c>
      <c r="E158" s="34">
        <v>171</v>
      </c>
      <c r="F158" s="34">
        <v>218</v>
      </c>
      <c r="G158" s="78" t="str">
        <f>IF(AND(SNRV16!C158&gt;=0,SNRV16!C158&lt;&gt;""),SNRV16!C158,"")</f>
        <v/>
      </c>
    </row>
    <row r="159" spans="1:8" ht="15" x14ac:dyDescent="0.25">
      <c r="A159" s="35">
        <v>45943</v>
      </c>
      <c r="B159">
        <v>177.1</v>
      </c>
      <c r="C159">
        <v>99.5</v>
      </c>
      <c r="D159" s="100">
        <v>134</v>
      </c>
      <c r="E159" s="34">
        <v>171</v>
      </c>
      <c r="F159" s="34">
        <v>218</v>
      </c>
      <c r="G159" s="78" t="str">
        <f>IF(AND(SNRV16!C159&gt;=0,SNRV16!C159&lt;&gt;""),SNRV16!C159,"")</f>
        <v/>
      </c>
    </row>
    <row r="160" spans="1:8" ht="15" x14ac:dyDescent="0.25">
      <c r="A160" s="35">
        <v>45944</v>
      </c>
      <c r="B160">
        <v>130.4</v>
      </c>
      <c r="C160">
        <v>93.1</v>
      </c>
      <c r="D160" s="100">
        <v>134</v>
      </c>
      <c r="E160" s="34">
        <v>171</v>
      </c>
      <c r="F160" s="34">
        <v>218</v>
      </c>
      <c r="G160" s="78" t="str">
        <f>IF(AND(SNRV16!C160&gt;=0,SNRV16!C160&lt;&gt;""),SNRV16!C160,"")</f>
        <v/>
      </c>
    </row>
    <row r="161" spans="1:7" ht="15" x14ac:dyDescent="0.25">
      <c r="A161" s="35">
        <v>45945</v>
      </c>
      <c r="B161">
        <v>149</v>
      </c>
      <c r="C161">
        <v>99.8</v>
      </c>
      <c r="D161" s="100">
        <v>134</v>
      </c>
      <c r="E161" s="34">
        <v>171</v>
      </c>
      <c r="F161" s="34">
        <v>218</v>
      </c>
      <c r="G161" s="78" t="str">
        <f>IF(AND(SNRV16!C161&gt;=0,SNRV16!C161&lt;&gt;""),SNRV16!C161,"")</f>
        <v/>
      </c>
    </row>
    <row r="162" spans="1:7" ht="15" x14ac:dyDescent="0.25">
      <c r="A162" s="35">
        <v>45946</v>
      </c>
      <c r="B162">
        <v>204.6</v>
      </c>
      <c r="C162">
        <v>115.1</v>
      </c>
      <c r="D162" s="100">
        <v>134</v>
      </c>
      <c r="E162" s="34">
        <v>171</v>
      </c>
      <c r="F162" s="34">
        <v>218</v>
      </c>
      <c r="G162" s="78" t="str">
        <f>IF(AND(SNRV16!C162&gt;=0,SNRV16!C162&lt;&gt;""),SNRV16!C162,"")</f>
        <v/>
      </c>
    </row>
    <row r="163" spans="1:7" ht="15" x14ac:dyDescent="0.25">
      <c r="A163" s="35">
        <v>45947</v>
      </c>
      <c r="B163">
        <v>160.19999999999999</v>
      </c>
      <c r="C163">
        <v>123.5</v>
      </c>
      <c r="D163" s="100">
        <v>134</v>
      </c>
      <c r="E163" s="34">
        <v>171</v>
      </c>
      <c r="F163" s="34">
        <v>218</v>
      </c>
      <c r="G163" s="78" t="str">
        <f>IF(AND(SNRV16!C163&gt;=0,SNRV16!C163&lt;&gt;""),SNRV16!C163,"")</f>
        <v/>
      </c>
    </row>
    <row r="164" spans="1:7" ht="15" x14ac:dyDescent="0.25">
      <c r="A164" s="35">
        <v>45948</v>
      </c>
      <c r="B164">
        <v>186.5</v>
      </c>
      <c r="C164">
        <v>107</v>
      </c>
      <c r="D164" s="100">
        <v>134</v>
      </c>
      <c r="E164" s="34">
        <v>171</v>
      </c>
      <c r="F164" s="34">
        <v>218</v>
      </c>
      <c r="G164" s="78" t="str">
        <f>IF(AND(SNRV16!C164&gt;=0,SNRV16!C164&lt;&gt;""),SNRV16!C164,"")</f>
        <v/>
      </c>
    </row>
    <row r="165" spans="1:7" ht="15" x14ac:dyDescent="0.25">
      <c r="A165" s="35">
        <v>45949</v>
      </c>
      <c r="B165">
        <v>172.3</v>
      </c>
      <c r="C165">
        <v>91.8</v>
      </c>
      <c r="D165" s="100">
        <v>134</v>
      </c>
      <c r="E165" s="34">
        <v>171</v>
      </c>
      <c r="F165" s="34">
        <v>218</v>
      </c>
      <c r="G165" s="78" t="str">
        <f>IF(AND(SNRV16!C165&gt;=0,SNRV16!C165&lt;&gt;""),SNRV16!C165,"")</f>
        <v/>
      </c>
    </row>
    <row r="166" spans="1:7" ht="15" x14ac:dyDescent="0.25">
      <c r="A166" s="35">
        <v>45950</v>
      </c>
      <c r="B166">
        <v>216.4</v>
      </c>
      <c r="C166">
        <v>114.2</v>
      </c>
      <c r="D166" s="100">
        <v>134</v>
      </c>
      <c r="E166" s="34">
        <v>171</v>
      </c>
      <c r="F166" s="34">
        <v>218</v>
      </c>
      <c r="G166" s="78" t="str">
        <f>IF(AND(SNRV16!C166&gt;=0,SNRV16!C166&lt;&gt;""),SNRV16!C166,"")</f>
        <v/>
      </c>
    </row>
    <row r="167" spans="1:7" ht="15" x14ac:dyDescent="0.25">
      <c r="A167" s="35">
        <v>45951</v>
      </c>
      <c r="D167" s="100">
        <v>134</v>
      </c>
      <c r="E167" s="34">
        <v>171</v>
      </c>
      <c r="F167" s="34">
        <v>218</v>
      </c>
      <c r="G167" s="78" t="str">
        <f>IF(AND(SNRV16!C167&gt;=0,SNRV16!C167&lt;&gt;""),SNRV16!C167,"")</f>
        <v/>
      </c>
    </row>
    <row r="168" spans="1:7" ht="15" x14ac:dyDescent="0.25">
      <c r="A168" s="35">
        <v>45952</v>
      </c>
      <c r="D168" s="100">
        <v>134</v>
      </c>
      <c r="E168" s="34">
        <v>171</v>
      </c>
      <c r="F168" s="34">
        <v>218</v>
      </c>
      <c r="G168" s="78" t="str">
        <f>IF(AND(SNRV16!C168&gt;=0,SNRV16!C168&lt;&gt;""),SNRV16!C168,"")</f>
        <v/>
      </c>
    </row>
    <row r="169" spans="1:7" ht="15" x14ac:dyDescent="0.25">
      <c r="A169" s="35">
        <v>45953</v>
      </c>
      <c r="D169" s="100">
        <v>134</v>
      </c>
      <c r="E169" s="34">
        <v>171</v>
      </c>
      <c r="F169" s="34">
        <v>218</v>
      </c>
      <c r="G169" s="78" t="str">
        <f>IF(AND(SNRV16!C169&gt;=0,SNRV16!C169&lt;&gt;""),SNRV16!C169,"")</f>
        <v/>
      </c>
    </row>
    <row r="170" spans="1:7" ht="15" x14ac:dyDescent="0.25">
      <c r="A170" s="35">
        <v>45954</v>
      </c>
      <c r="D170" s="100">
        <v>134</v>
      </c>
      <c r="E170" s="34">
        <v>171</v>
      </c>
      <c r="F170" s="34">
        <v>218</v>
      </c>
      <c r="G170" s="78" t="str">
        <f>IF(AND(SNRV16!C170&gt;=0,SNRV16!C170&lt;&gt;""),SNRV16!C170,"")</f>
        <v/>
      </c>
    </row>
    <row r="171" spans="1:7" ht="15" x14ac:dyDescent="0.25">
      <c r="A171" s="35">
        <v>45955</v>
      </c>
      <c r="D171" s="100">
        <v>134</v>
      </c>
      <c r="E171" s="34">
        <v>171</v>
      </c>
      <c r="F171" s="34">
        <v>218</v>
      </c>
      <c r="G171" s="78" t="str">
        <f>IF(AND(SNRV16!C171&gt;=0,SNRV16!C171&lt;&gt;""),SNRV16!C171,"")</f>
        <v/>
      </c>
    </row>
    <row r="172" spans="1:7" ht="15" x14ac:dyDescent="0.25">
      <c r="A172" s="35">
        <v>45956</v>
      </c>
      <c r="D172" s="100">
        <v>134</v>
      </c>
      <c r="E172" s="34">
        <v>171</v>
      </c>
      <c r="F172" s="34">
        <v>218</v>
      </c>
      <c r="G172" s="78" t="str">
        <f>IF(AND(SNRV16!C172&gt;=0,SNRV16!C172&lt;&gt;""),SNRV16!C172,"")</f>
        <v/>
      </c>
    </row>
    <row r="173" spans="1:7" ht="15" x14ac:dyDescent="0.25">
      <c r="A173" s="35">
        <v>45957</v>
      </c>
      <c r="D173" s="100">
        <v>134</v>
      </c>
      <c r="E173" s="34">
        <v>171</v>
      </c>
      <c r="F173" s="34">
        <v>218</v>
      </c>
      <c r="G173" s="78" t="str">
        <f>IF(AND(SNRV16!C173&gt;=0,SNRV16!C173&lt;&gt;""),SNRV16!C173,"")</f>
        <v/>
      </c>
    </row>
    <row r="174" spans="1:7" ht="15" x14ac:dyDescent="0.25">
      <c r="A174" s="35">
        <v>45958</v>
      </c>
      <c r="D174" s="100">
        <v>134</v>
      </c>
      <c r="E174" s="34">
        <v>171</v>
      </c>
      <c r="F174" s="34">
        <v>218</v>
      </c>
      <c r="G174" s="78" t="str">
        <f>IF(AND(SNRV16!C174&gt;=0,SNRV16!C174&lt;&gt;""),SNRV16!C174,"")</f>
        <v/>
      </c>
    </row>
    <row r="175" spans="1:7" ht="15" x14ac:dyDescent="0.25">
      <c r="A175" s="35">
        <v>45959</v>
      </c>
      <c r="D175" s="100">
        <v>134</v>
      </c>
      <c r="E175" s="34">
        <v>171</v>
      </c>
      <c r="F175" s="34">
        <v>218</v>
      </c>
      <c r="G175" s="78" t="str">
        <f>IF(AND(SNRV16!C175&gt;=0,SNRV16!C175&lt;&gt;""),SNRV16!C175,"")</f>
        <v/>
      </c>
    </row>
    <row r="176" spans="1:7" ht="15" x14ac:dyDescent="0.25">
      <c r="A176" s="35">
        <v>45960</v>
      </c>
      <c r="D176" s="100">
        <v>134</v>
      </c>
      <c r="E176" s="34">
        <v>171</v>
      </c>
      <c r="F176" s="34">
        <v>218</v>
      </c>
      <c r="G176" s="78" t="str">
        <f>IF(AND(SNRV16!C176&gt;=0,SNRV16!C176&lt;&gt;""),SNRV16!C176,"")</f>
        <v/>
      </c>
    </row>
    <row r="177" spans="1:7" ht="15" x14ac:dyDescent="0.25">
      <c r="A177" s="35">
        <v>45961</v>
      </c>
      <c r="D177" s="100">
        <v>134</v>
      </c>
      <c r="E177" s="34">
        <v>171</v>
      </c>
      <c r="F177" s="34">
        <v>218</v>
      </c>
      <c r="G177" s="78" t="str">
        <f>IF(AND(SNRV16!C177&gt;=0,SNRV16!C177&lt;&gt;""),SNRV16!C177,"")</f>
        <v/>
      </c>
    </row>
    <row r="178" spans="1:7" ht="15" x14ac:dyDescent="0.25">
      <c r="A178" s="35">
        <v>45962</v>
      </c>
      <c r="D178" s="100">
        <v>134</v>
      </c>
      <c r="E178" s="34">
        <v>171</v>
      </c>
      <c r="F178" s="34">
        <v>218</v>
      </c>
      <c r="G178" s="78" t="str">
        <f>IF(AND(SNRV16!C178&gt;=0,SNRV16!C178&lt;&gt;""),SNRV16!C178,"")</f>
        <v/>
      </c>
    </row>
    <row r="179" spans="1:7" ht="15" x14ac:dyDescent="0.25">
      <c r="A179" s="35">
        <v>45963</v>
      </c>
      <c r="D179" s="100">
        <v>134</v>
      </c>
      <c r="E179" s="34">
        <v>171</v>
      </c>
      <c r="F179" s="34">
        <v>218</v>
      </c>
      <c r="G179" s="78" t="str">
        <f>IF(AND(SNRV16!C179&gt;=0,SNRV16!C179&lt;&gt;""),SNRV16!C179,"")</f>
        <v/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A3A8-8DA9-4B76-991A-84C2FF902835}">
  <dimension ref="A1:I179"/>
  <sheetViews>
    <sheetView workbookViewId="0">
      <selection activeCell="L171" sqref="L171"/>
    </sheetView>
  </sheetViews>
  <sheetFormatPr defaultColWidth="9.140625" defaultRowHeight="12.75" x14ac:dyDescent="0.2"/>
  <cols>
    <col min="1" max="1" width="8.140625" style="34" customWidth="1"/>
    <col min="2" max="2" width="13.42578125" style="34" customWidth="1"/>
    <col min="3" max="3" width="13.5703125" style="34" customWidth="1"/>
    <col min="4" max="7" width="9.140625" style="34"/>
    <col min="8" max="8" width="10.28515625" style="34" customWidth="1"/>
    <col min="9" max="16384" width="9.140625" style="34"/>
  </cols>
  <sheetData>
    <row r="1" spans="1:8" x14ac:dyDescent="0.2">
      <c r="A1" s="33" t="s">
        <v>30</v>
      </c>
      <c r="B1" s="33" t="s">
        <v>31</v>
      </c>
      <c r="C1" s="33" t="s">
        <v>32</v>
      </c>
    </row>
    <row r="2" spans="1:8" x14ac:dyDescent="0.2">
      <c r="B2" s="86" t="s">
        <v>35</v>
      </c>
      <c r="C2" s="86" t="s">
        <v>34</v>
      </c>
      <c r="D2" s="87">
        <v>0.6</v>
      </c>
      <c r="E2" s="87">
        <v>0.75</v>
      </c>
      <c r="F2" s="87">
        <v>0.8</v>
      </c>
      <c r="G2" s="87">
        <v>0.95</v>
      </c>
      <c r="H2" s="85">
        <v>2025</v>
      </c>
    </row>
    <row r="3" spans="1:8" ht="15" x14ac:dyDescent="0.25">
      <c r="A3" s="35">
        <v>45787</v>
      </c>
      <c r="B3">
        <v>184.6</v>
      </c>
      <c r="C3">
        <v>125.2</v>
      </c>
      <c r="D3" s="34">
        <v>126</v>
      </c>
      <c r="E3" s="34">
        <v>142</v>
      </c>
      <c r="F3" s="34">
        <v>152</v>
      </c>
      <c r="G3" s="34">
        <v>187</v>
      </c>
      <c r="H3" s="79" t="str">
        <f>IF(AND('OWY16'!C3&gt;=0,'OWY16'!C3&lt;&gt;""),'OWY16'!C3,"")</f>
        <v/>
      </c>
    </row>
    <row r="4" spans="1:8" ht="15" x14ac:dyDescent="0.25">
      <c r="A4" s="35">
        <v>45788</v>
      </c>
      <c r="B4">
        <v>169.6</v>
      </c>
      <c r="C4">
        <v>127.2</v>
      </c>
      <c r="D4" s="34">
        <v>126</v>
      </c>
      <c r="E4" s="34">
        <v>142</v>
      </c>
      <c r="F4" s="34">
        <v>152</v>
      </c>
      <c r="G4" s="34">
        <v>187</v>
      </c>
      <c r="H4" s="79" t="str">
        <f>IF(AND('OWY16'!C4&gt;=0,'OWY16'!C4&lt;&gt;""),'OWY16'!C4,"")</f>
        <v/>
      </c>
    </row>
    <row r="5" spans="1:8" ht="15" x14ac:dyDescent="0.25">
      <c r="A5" s="35">
        <v>45789</v>
      </c>
      <c r="B5">
        <v>185.3</v>
      </c>
      <c r="C5">
        <v>125</v>
      </c>
      <c r="D5" s="34">
        <v>126</v>
      </c>
      <c r="E5" s="34">
        <v>142</v>
      </c>
      <c r="F5" s="34">
        <v>152</v>
      </c>
      <c r="G5" s="34">
        <v>187</v>
      </c>
      <c r="H5" s="79" t="str">
        <f>IF(AND('OWY16'!C5&gt;=0,'OWY16'!C5&lt;&gt;""),'OWY16'!C5,"")</f>
        <v/>
      </c>
    </row>
    <row r="6" spans="1:8" ht="15" x14ac:dyDescent="0.25">
      <c r="A6" s="35">
        <v>45790</v>
      </c>
      <c r="B6">
        <v>279.7</v>
      </c>
      <c r="C6">
        <v>125.8</v>
      </c>
      <c r="D6" s="34">
        <v>126</v>
      </c>
      <c r="E6" s="34">
        <v>142</v>
      </c>
      <c r="F6" s="34">
        <v>152</v>
      </c>
      <c r="G6" s="34">
        <v>187</v>
      </c>
      <c r="H6" s="79" t="str">
        <f>IF(AND('OWY16'!C6&gt;=0,'OWY16'!C6&lt;&gt;""),'OWY16'!C6,"")</f>
        <v/>
      </c>
    </row>
    <row r="7" spans="1:8" ht="15" x14ac:dyDescent="0.25">
      <c r="A7" s="35">
        <v>45791</v>
      </c>
      <c r="B7">
        <v>162.80000000000001</v>
      </c>
      <c r="C7">
        <v>118.2</v>
      </c>
      <c r="D7" s="34">
        <v>126</v>
      </c>
      <c r="E7" s="34">
        <v>142</v>
      </c>
      <c r="F7" s="34">
        <v>152</v>
      </c>
      <c r="G7" s="34">
        <v>187</v>
      </c>
      <c r="H7" s="79" t="str">
        <f>IF(AND('OWY16'!C7&gt;=0,'OWY16'!C7&lt;&gt;""),'OWY16'!C7,"")</f>
        <v/>
      </c>
    </row>
    <row r="8" spans="1:8" ht="15" x14ac:dyDescent="0.25">
      <c r="A8" s="35">
        <v>45792</v>
      </c>
      <c r="B8">
        <v>202.6</v>
      </c>
      <c r="C8">
        <v>127</v>
      </c>
      <c r="D8" s="34">
        <v>126</v>
      </c>
      <c r="E8" s="34">
        <v>142</v>
      </c>
      <c r="F8" s="34">
        <v>152</v>
      </c>
      <c r="G8" s="34">
        <v>187</v>
      </c>
      <c r="H8" s="79" t="str">
        <f>IF(AND('OWY16'!C8&gt;=0,'OWY16'!C8&lt;&gt;""),'OWY16'!C8,"")</f>
        <v/>
      </c>
    </row>
    <row r="9" spans="1:8" ht="15" x14ac:dyDescent="0.25">
      <c r="A9" s="35">
        <v>45793</v>
      </c>
      <c r="B9">
        <v>163.4</v>
      </c>
      <c r="C9">
        <v>88</v>
      </c>
      <c r="D9" s="34">
        <v>126</v>
      </c>
      <c r="E9" s="34">
        <v>142</v>
      </c>
      <c r="F9" s="34">
        <v>152</v>
      </c>
      <c r="G9" s="34">
        <v>187</v>
      </c>
      <c r="H9" s="79" t="str">
        <f>IF(AND('OWY16'!C9&gt;=0,'OWY16'!C9&lt;&gt;""),'OWY16'!C9,"")</f>
        <v/>
      </c>
    </row>
    <row r="10" spans="1:8" ht="15" x14ac:dyDescent="0.25">
      <c r="A10" s="35">
        <v>45794</v>
      </c>
      <c r="B10">
        <v>133.9</v>
      </c>
      <c r="C10">
        <v>65.400000000000006</v>
      </c>
      <c r="D10" s="34">
        <v>126</v>
      </c>
      <c r="E10" s="34">
        <v>142</v>
      </c>
      <c r="F10" s="34">
        <v>152</v>
      </c>
      <c r="G10" s="34">
        <v>187</v>
      </c>
      <c r="H10" s="79" t="str">
        <f>IF(AND('OWY16'!C10&gt;=0,'OWY16'!C10&lt;&gt;""),'OWY16'!C10,"")</f>
        <v/>
      </c>
    </row>
    <row r="11" spans="1:8" ht="15" x14ac:dyDescent="0.25">
      <c r="A11" s="35">
        <v>45795</v>
      </c>
      <c r="B11">
        <v>188.9</v>
      </c>
      <c r="C11">
        <v>96</v>
      </c>
      <c r="D11" s="34">
        <v>126</v>
      </c>
      <c r="E11" s="34">
        <v>142</v>
      </c>
      <c r="F11" s="34">
        <v>152</v>
      </c>
      <c r="G11" s="34">
        <v>187</v>
      </c>
      <c r="H11" s="79" t="str">
        <f>IF(AND('OWY16'!C11&gt;=0,'OWY16'!C11&lt;&gt;""),'OWY16'!C11,"")</f>
        <v/>
      </c>
    </row>
    <row r="12" spans="1:8" ht="15" x14ac:dyDescent="0.25">
      <c r="A12" s="35">
        <v>45796</v>
      </c>
      <c r="B12">
        <v>224.9</v>
      </c>
      <c r="C12">
        <v>84.8</v>
      </c>
      <c r="D12" s="34">
        <v>126</v>
      </c>
      <c r="E12" s="34">
        <v>142</v>
      </c>
      <c r="F12" s="34">
        <v>152</v>
      </c>
      <c r="G12" s="34">
        <v>187</v>
      </c>
      <c r="H12" s="79" t="str">
        <f>IF(AND('OWY16'!C12&gt;=0,'OWY16'!C12&lt;&gt;""),'OWY16'!C12,"")</f>
        <v/>
      </c>
    </row>
    <row r="13" spans="1:8" ht="15" x14ac:dyDescent="0.25">
      <c r="A13" s="35">
        <v>45797</v>
      </c>
      <c r="B13">
        <v>134.5</v>
      </c>
      <c r="C13">
        <v>66.400000000000006</v>
      </c>
      <c r="D13" s="34">
        <v>126</v>
      </c>
      <c r="E13" s="34">
        <v>142</v>
      </c>
      <c r="F13" s="34">
        <v>152</v>
      </c>
      <c r="G13" s="34">
        <v>187</v>
      </c>
      <c r="H13" s="79" t="str">
        <f>IF(AND('OWY16'!C13&gt;=0,'OWY16'!C13&lt;&gt;""),'OWY16'!C13,"")</f>
        <v/>
      </c>
    </row>
    <row r="14" spans="1:8" ht="15" x14ac:dyDescent="0.25">
      <c r="A14" s="35">
        <v>45798</v>
      </c>
      <c r="B14">
        <v>213.5</v>
      </c>
      <c r="C14">
        <v>83.8</v>
      </c>
      <c r="D14" s="34">
        <v>126</v>
      </c>
      <c r="E14" s="34">
        <v>142</v>
      </c>
      <c r="F14" s="34">
        <v>152</v>
      </c>
      <c r="G14" s="34">
        <v>187</v>
      </c>
      <c r="H14" s="79" t="str">
        <f>IF(AND('OWY16'!C14&gt;=0,'OWY16'!C14&lt;&gt;""),'OWY16'!C14,"")</f>
        <v/>
      </c>
    </row>
    <row r="15" spans="1:8" ht="15" x14ac:dyDescent="0.25">
      <c r="A15" s="35">
        <v>45799</v>
      </c>
      <c r="B15">
        <v>127.9</v>
      </c>
      <c r="C15">
        <v>73.5</v>
      </c>
      <c r="D15" s="34">
        <v>126</v>
      </c>
      <c r="E15" s="34">
        <v>142</v>
      </c>
      <c r="F15" s="34">
        <v>152</v>
      </c>
      <c r="G15" s="34">
        <v>187</v>
      </c>
      <c r="H15" s="79" t="str">
        <f>IF(AND('OWY16'!C15&gt;=0,'OWY16'!C15&lt;&gt;""),'OWY16'!C15,"")</f>
        <v/>
      </c>
    </row>
    <row r="16" spans="1:8" ht="15" x14ac:dyDescent="0.25">
      <c r="A16" s="35">
        <v>45800</v>
      </c>
      <c r="B16">
        <v>148.19999999999999</v>
      </c>
      <c r="C16">
        <v>84.9</v>
      </c>
      <c r="D16" s="34">
        <v>126</v>
      </c>
      <c r="E16" s="34">
        <v>142</v>
      </c>
      <c r="F16" s="34">
        <v>152</v>
      </c>
      <c r="G16" s="34">
        <v>187</v>
      </c>
      <c r="H16" s="79" t="str">
        <f>IF(AND('OWY16'!C16&gt;=0,'OWY16'!C16&lt;&gt;""),'OWY16'!C16,"")</f>
        <v/>
      </c>
    </row>
    <row r="17" spans="1:8" ht="15" x14ac:dyDescent="0.25">
      <c r="A17" s="35">
        <v>45801</v>
      </c>
      <c r="B17">
        <v>175.7</v>
      </c>
      <c r="C17">
        <v>100.4</v>
      </c>
      <c r="D17" s="34">
        <v>126</v>
      </c>
      <c r="E17" s="34">
        <v>142</v>
      </c>
      <c r="F17" s="34">
        <v>152</v>
      </c>
      <c r="G17" s="34">
        <v>187</v>
      </c>
      <c r="H17" s="79" t="str">
        <f>IF(AND('OWY16'!C17&gt;=0,'OWY16'!C17&lt;&gt;""),'OWY16'!C17,"")</f>
        <v/>
      </c>
    </row>
    <row r="18" spans="1:8" ht="15" x14ac:dyDescent="0.25">
      <c r="A18" s="35">
        <v>45802</v>
      </c>
      <c r="B18">
        <v>140.4</v>
      </c>
      <c r="C18">
        <v>70.5</v>
      </c>
      <c r="D18" s="34">
        <v>126</v>
      </c>
      <c r="E18" s="34">
        <v>142</v>
      </c>
      <c r="F18" s="34">
        <v>152</v>
      </c>
      <c r="G18" s="34">
        <v>187</v>
      </c>
      <c r="H18" s="79" t="str">
        <f>IF(AND('OWY16'!C18&gt;=0,'OWY16'!C18&lt;&gt;""),'OWY16'!C18,"")</f>
        <v/>
      </c>
    </row>
    <row r="19" spans="1:8" ht="15" x14ac:dyDescent="0.25">
      <c r="A19" s="35">
        <v>45803</v>
      </c>
      <c r="B19">
        <v>137.1</v>
      </c>
      <c r="C19">
        <v>86.1</v>
      </c>
      <c r="D19" s="34">
        <v>126</v>
      </c>
      <c r="E19" s="34">
        <v>142</v>
      </c>
      <c r="F19" s="34">
        <v>152</v>
      </c>
      <c r="G19" s="34">
        <v>187</v>
      </c>
      <c r="H19" s="79" t="str">
        <f>IF(AND('OWY16'!C19&gt;=0,'OWY16'!C19&lt;&gt;""),'OWY16'!C19,"")</f>
        <v/>
      </c>
    </row>
    <row r="20" spans="1:8" ht="15" x14ac:dyDescent="0.25">
      <c r="A20" s="35">
        <v>45804</v>
      </c>
      <c r="B20">
        <v>185.2</v>
      </c>
      <c r="C20">
        <v>99.4</v>
      </c>
      <c r="D20" s="34">
        <v>126</v>
      </c>
      <c r="E20" s="34">
        <v>142</v>
      </c>
      <c r="F20" s="34">
        <v>152</v>
      </c>
      <c r="G20" s="34">
        <v>187</v>
      </c>
      <c r="H20" s="79" t="str">
        <f>IF(AND('OWY16'!C20&gt;=0,'OWY16'!C20&lt;&gt;""),'OWY16'!C20,"")</f>
        <v/>
      </c>
    </row>
    <row r="21" spans="1:8" ht="15" x14ac:dyDescent="0.25">
      <c r="A21" s="35">
        <v>45805</v>
      </c>
      <c r="B21">
        <v>182.7</v>
      </c>
      <c r="C21">
        <v>87</v>
      </c>
      <c r="D21" s="34">
        <v>126</v>
      </c>
      <c r="E21" s="34">
        <v>142</v>
      </c>
      <c r="F21" s="34">
        <v>152</v>
      </c>
      <c r="G21" s="34">
        <v>187</v>
      </c>
      <c r="H21" s="79" t="str">
        <f>IF(AND('OWY16'!C21&gt;=0,'OWY16'!C21&lt;&gt;""),'OWY16'!C21,"")</f>
        <v/>
      </c>
    </row>
    <row r="22" spans="1:8" ht="15" x14ac:dyDescent="0.25">
      <c r="A22" s="35">
        <v>45806</v>
      </c>
      <c r="B22">
        <v>123.6</v>
      </c>
      <c r="C22">
        <v>72.2</v>
      </c>
      <c r="D22" s="34">
        <v>126</v>
      </c>
      <c r="E22" s="34">
        <v>142</v>
      </c>
      <c r="F22" s="34">
        <v>152</v>
      </c>
      <c r="G22" s="34">
        <v>187</v>
      </c>
      <c r="H22" s="79" t="str">
        <f>IF(AND('OWY16'!C22&gt;=0,'OWY16'!C22&lt;&gt;""),'OWY16'!C22,"")</f>
        <v/>
      </c>
    </row>
    <row r="23" spans="1:8" ht="15" x14ac:dyDescent="0.25">
      <c r="A23" s="35">
        <v>45807</v>
      </c>
      <c r="B23">
        <v>175.6</v>
      </c>
      <c r="C23">
        <v>96.2</v>
      </c>
      <c r="D23" s="34">
        <v>126</v>
      </c>
      <c r="E23" s="34">
        <v>142</v>
      </c>
      <c r="F23" s="34">
        <v>152</v>
      </c>
      <c r="G23" s="34">
        <v>187</v>
      </c>
      <c r="H23" s="79" t="str">
        <f>IF(AND('OWY16'!C23&gt;=0,'OWY16'!C23&lt;&gt;""),'OWY16'!C23,"")</f>
        <v/>
      </c>
    </row>
    <row r="24" spans="1:8" ht="15" x14ac:dyDescent="0.25">
      <c r="A24" s="35">
        <v>45808</v>
      </c>
      <c r="B24">
        <v>134.80000000000001</v>
      </c>
      <c r="C24">
        <v>82.9</v>
      </c>
      <c r="D24" s="34">
        <v>126</v>
      </c>
      <c r="E24" s="34">
        <v>142</v>
      </c>
      <c r="F24" s="34">
        <v>152</v>
      </c>
      <c r="G24" s="34">
        <v>187</v>
      </c>
      <c r="H24" s="79" t="str">
        <f>IF(AND('OWY16'!C24&gt;=0,'OWY16'!C24&lt;&gt;""),'OWY16'!C24,"")</f>
        <v/>
      </c>
    </row>
    <row r="25" spans="1:8" ht="15" x14ac:dyDescent="0.25">
      <c r="A25" s="35">
        <v>45809</v>
      </c>
      <c r="B25">
        <v>120.3</v>
      </c>
      <c r="C25">
        <v>69.400000000000006</v>
      </c>
      <c r="D25" s="34">
        <v>126</v>
      </c>
      <c r="E25" s="34">
        <v>142</v>
      </c>
      <c r="F25" s="34">
        <v>152</v>
      </c>
      <c r="G25" s="34">
        <v>187</v>
      </c>
      <c r="H25" s="79" t="str">
        <f>IF(AND('OWY16'!C25&gt;=0,'OWY16'!C25&lt;&gt;""),'OWY16'!C25,"")</f>
        <v/>
      </c>
    </row>
    <row r="26" spans="1:8" ht="15" x14ac:dyDescent="0.25">
      <c r="A26" s="35">
        <v>45810</v>
      </c>
      <c r="B26">
        <v>175.8</v>
      </c>
      <c r="C26">
        <v>95.9</v>
      </c>
      <c r="D26" s="34">
        <v>126</v>
      </c>
      <c r="E26" s="34">
        <v>142</v>
      </c>
      <c r="F26" s="34">
        <v>152</v>
      </c>
      <c r="G26" s="34">
        <v>187</v>
      </c>
      <c r="H26" s="79" t="str">
        <f>IF(AND('OWY16'!C26&gt;=0,'OWY16'!C26&lt;&gt;""),'OWY16'!C26,"")</f>
        <v/>
      </c>
    </row>
    <row r="27" spans="1:8" ht="15" x14ac:dyDescent="0.25">
      <c r="A27" s="35">
        <v>45811</v>
      </c>
      <c r="B27">
        <v>134.80000000000001</v>
      </c>
      <c r="C27">
        <v>82.7</v>
      </c>
      <c r="D27" s="34">
        <v>126</v>
      </c>
      <c r="E27" s="34">
        <v>142</v>
      </c>
      <c r="F27" s="34">
        <v>152</v>
      </c>
      <c r="G27" s="34">
        <v>187</v>
      </c>
      <c r="H27" s="79" t="str">
        <f>IF(AND('OWY16'!C27&gt;=0,'OWY16'!C27&lt;&gt;""),'OWY16'!C27,"")</f>
        <v/>
      </c>
    </row>
    <row r="28" spans="1:8" ht="15" x14ac:dyDescent="0.25">
      <c r="A28" s="35">
        <v>45812</v>
      </c>
      <c r="B28">
        <v>135.6</v>
      </c>
      <c r="C28">
        <v>81.900000000000006</v>
      </c>
      <c r="D28" s="34">
        <v>126</v>
      </c>
      <c r="E28" s="34">
        <v>142</v>
      </c>
      <c r="F28" s="34">
        <v>152</v>
      </c>
      <c r="G28" s="34">
        <v>187</v>
      </c>
      <c r="H28" s="79" t="str">
        <f>IF(AND('OWY16'!C28&gt;=0,'OWY16'!C28&lt;&gt;""),'OWY16'!C28,"")</f>
        <v/>
      </c>
    </row>
    <row r="29" spans="1:8" ht="15" x14ac:dyDescent="0.25">
      <c r="A29" s="35">
        <v>45813</v>
      </c>
      <c r="B29">
        <v>203</v>
      </c>
      <c r="C29">
        <v>101.2</v>
      </c>
      <c r="D29" s="34">
        <v>126</v>
      </c>
      <c r="E29" s="34">
        <v>142</v>
      </c>
      <c r="F29" s="34">
        <v>152</v>
      </c>
      <c r="G29" s="34">
        <v>187</v>
      </c>
      <c r="H29" s="79" t="str">
        <f>IF(AND('OWY16'!C29&gt;=0,'OWY16'!C29&lt;&gt;""),'OWY16'!C29,"")</f>
        <v/>
      </c>
    </row>
    <row r="30" spans="1:8" ht="15" x14ac:dyDescent="0.25">
      <c r="A30" s="35">
        <v>45814</v>
      </c>
      <c r="B30">
        <v>133.1</v>
      </c>
      <c r="C30">
        <v>82.1</v>
      </c>
      <c r="D30" s="34">
        <v>126</v>
      </c>
      <c r="E30" s="34">
        <v>142</v>
      </c>
      <c r="F30" s="34">
        <v>152</v>
      </c>
      <c r="G30" s="34">
        <v>187</v>
      </c>
      <c r="H30" s="79" t="str">
        <f>IF(AND('OWY16'!C30&gt;=0,'OWY16'!C30&lt;&gt;""),'OWY16'!C30,"")</f>
        <v/>
      </c>
    </row>
    <row r="31" spans="1:8" ht="15" x14ac:dyDescent="0.25">
      <c r="A31" s="35">
        <v>45815</v>
      </c>
      <c r="B31">
        <v>148.4</v>
      </c>
      <c r="C31">
        <v>82.6</v>
      </c>
      <c r="D31" s="34">
        <v>126</v>
      </c>
      <c r="E31" s="34">
        <v>142</v>
      </c>
      <c r="F31" s="34">
        <v>152</v>
      </c>
      <c r="G31" s="34">
        <v>187</v>
      </c>
      <c r="H31" s="79" t="str">
        <f>IF(AND('OWY16'!C31&gt;=0,'OWY16'!C31&lt;&gt;""),'OWY16'!C31,"")</f>
        <v/>
      </c>
    </row>
    <row r="32" spans="1:8" ht="15" x14ac:dyDescent="0.25">
      <c r="A32" s="35">
        <v>45816</v>
      </c>
      <c r="B32">
        <v>131.4</v>
      </c>
      <c r="C32">
        <v>85.8</v>
      </c>
      <c r="D32" s="34">
        <v>126</v>
      </c>
      <c r="E32" s="34">
        <v>142</v>
      </c>
      <c r="F32" s="34">
        <v>152</v>
      </c>
      <c r="G32" s="34">
        <v>187</v>
      </c>
      <c r="H32" s="79" t="str">
        <f>IF(AND('OWY16'!C32&gt;=0,'OWY16'!C32&lt;&gt;""),'OWY16'!C32,"")</f>
        <v/>
      </c>
    </row>
    <row r="33" spans="1:8" ht="15" x14ac:dyDescent="0.25">
      <c r="A33" s="35">
        <v>45817</v>
      </c>
      <c r="B33">
        <v>138.80000000000001</v>
      </c>
      <c r="C33">
        <v>89.6</v>
      </c>
      <c r="D33" s="34">
        <v>126</v>
      </c>
      <c r="E33" s="34">
        <v>142</v>
      </c>
      <c r="F33" s="34">
        <v>152</v>
      </c>
      <c r="G33" s="34">
        <v>187</v>
      </c>
      <c r="H33" s="79" t="str">
        <f>IF(AND('OWY16'!C33&gt;=0,'OWY16'!C33&lt;&gt;""),'OWY16'!C33,"")</f>
        <v/>
      </c>
    </row>
    <row r="34" spans="1:8" ht="15" x14ac:dyDescent="0.25">
      <c r="A34" s="35">
        <v>45818</v>
      </c>
      <c r="B34">
        <v>153.19999999999999</v>
      </c>
      <c r="C34">
        <v>70.099999999999994</v>
      </c>
      <c r="D34" s="34">
        <v>126</v>
      </c>
      <c r="E34" s="34">
        <v>142</v>
      </c>
      <c r="F34" s="34">
        <v>152</v>
      </c>
      <c r="G34" s="34">
        <v>187</v>
      </c>
      <c r="H34" s="79" t="str">
        <f>IF(AND('OWY16'!C34&gt;=0,'OWY16'!C34&lt;&gt;""),'OWY16'!C34,"")</f>
        <v/>
      </c>
    </row>
    <row r="35" spans="1:8" ht="15" x14ac:dyDescent="0.25">
      <c r="A35" s="35">
        <v>45819</v>
      </c>
      <c r="B35">
        <v>126.3</v>
      </c>
      <c r="C35">
        <v>83</v>
      </c>
      <c r="D35" s="34">
        <v>126</v>
      </c>
      <c r="E35" s="34">
        <v>142</v>
      </c>
      <c r="F35" s="34">
        <v>152</v>
      </c>
      <c r="G35" s="34">
        <v>187</v>
      </c>
      <c r="H35" s="79" t="str">
        <f>IF(AND('OWY16'!C35&gt;=0,'OWY16'!C35&lt;&gt;""),'OWY16'!C35,"")</f>
        <v/>
      </c>
    </row>
    <row r="36" spans="1:8" ht="15" x14ac:dyDescent="0.25">
      <c r="A36" s="35">
        <v>45820</v>
      </c>
      <c r="B36">
        <v>174.9</v>
      </c>
      <c r="C36">
        <v>82.7</v>
      </c>
      <c r="D36" s="34">
        <v>126</v>
      </c>
      <c r="E36" s="34">
        <v>142</v>
      </c>
      <c r="F36" s="34">
        <v>152</v>
      </c>
      <c r="G36" s="34">
        <v>187</v>
      </c>
      <c r="H36" s="79" t="str">
        <f>IF(AND('OWY16'!C36&gt;=0,'OWY16'!C36&lt;&gt;""),'OWY16'!C36,"")</f>
        <v/>
      </c>
    </row>
    <row r="37" spans="1:8" ht="15" x14ac:dyDescent="0.25">
      <c r="A37" s="35">
        <v>45821</v>
      </c>
      <c r="B37">
        <v>145.69999999999999</v>
      </c>
      <c r="C37">
        <v>79.7</v>
      </c>
      <c r="D37" s="34">
        <v>126</v>
      </c>
      <c r="E37" s="34">
        <v>142</v>
      </c>
      <c r="F37" s="34">
        <v>152</v>
      </c>
      <c r="G37" s="34">
        <v>187</v>
      </c>
      <c r="H37" s="79" t="str">
        <f>IF(AND('OWY16'!C37&gt;=0,'OWY16'!C37&lt;&gt;""),'OWY16'!C37,"")</f>
        <v/>
      </c>
    </row>
    <row r="38" spans="1:8" ht="15" x14ac:dyDescent="0.25">
      <c r="A38" s="35">
        <v>45822</v>
      </c>
      <c r="B38">
        <v>94.7</v>
      </c>
      <c r="C38">
        <v>69.599999999999994</v>
      </c>
      <c r="D38" s="34">
        <v>126</v>
      </c>
      <c r="E38" s="34">
        <v>142</v>
      </c>
      <c r="F38" s="34">
        <v>152</v>
      </c>
      <c r="G38" s="34">
        <v>187</v>
      </c>
      <c r="H38" s="79" t="str">
        <f>IF(AND('OWY16'!C38&gt;=0,'OWY16'!C38&lt;&gt;""),'OWY16'!C38,"")</f>
        <v/>
      </c>
    </row>
    <row r="39" spans="1:8" ht="15" x14ac:dyDescent="0.25">
      <c r="A39" s="35">
        <v>45823</v>
      </c>
      <c r="B39">
        <v>163.19999999999999</v>
      </c>
      <c r="C39">
        <v>84.5</v>
      </c>
      <c r="D39" s="34">
        <v>126</v>
      </c>
      <c r="E39" s="34">
        <v>142</v>
      </c>
      <c r="F39" s="34">
        <v>152</v>
      </c>
      <c r="G39" s="34">
        <v>187</v>
      </c>
      <c r="H39" s="79" t="str">
        <f>IF(AND('OWY16'!C39&gt;=0,'OWY16'!C39&lt;&gt;""),'OWY16'!C39,"")</f>
        <v/>
      </c>
    </row>
    <row r="40" spans="1:8" ht="15" x14ac:dyDescent="0.25">
      <c r="A40" s="35">
        <v>45824</v>
      </c>
      <c r="B40">
        <v>135.9</v>
      </c>
      <c r="C40">
        <v>67.5</v>
      </c>
      <c r="D40" s="34">
        <v>126</v>
      </c>
      <c r="E40" s="34">
        <v>142</v>
      </c>
      <c r="F40" s="34">
        <v>152</v>
      </c>
      <c r="G40" s="34">
        <v>187</v>
      </c>
      <c r="H40" s="79" t="str">
        <f>IF(AND('OWY16'!C40&gt;=0,'OWY16'!C40&lt;&gt;""),'OWY16'!C40,"")</f>
        <v/>
      </c>
    </row>
    <row r="41" spans="1:8" ht="15" x14ac:dyDescent="0.25">
      <c r="A41" s="35">
        <v>45825</v>
      </c>
      <c r="B41">
        <v>132.5</v>
      </c>
      <c r="C41">
        <v>78</v>
      </c>
      <c r="D41" s="34">
        <v>126</v>
      </c>
      <c r="E41" s="34">
        <v>142</v>
      </c>
      <c r="F41" s="34">
        <v>152</v>
      </c>
      <c r="G41" s="34">
        <v>187</v>
      </c>
      <c r="H41" s="79" t="str">
        <f>IF(AND('OWY16'!C41&gt;=0,'OWY16'!C41&lt;&gt;""),'OWY16'!C41,"")</f>
        <v/>
      </c>
    </row>
    <row r="42" spans="1:8" ht="15" x14ac:dyDescent="0.25">
      <c r="A42" s="35">
        <v>45826</v>
      </c>
      <c r="B42">
        <v>144.9</v>
      </c>
      <c r="C42">
        <v>77.400000000000006</v>
      </c>
      <c r="D42" s="34">
        <v>126</v>
      </c>
      <c r="E42" s="34">
        <v>142</v>
      </c>
      <c r="F42" s="34">
        <v>152</v>
      </c>
      <c r="G42" s="34">
        <v>187</v>
      </c>
      <c r="H42" s="79" t="str">
        <f>IF(AND('OWY16'!C42&gt;=0,'OWY16'!C42&lt;&gt;""),'OWY16'!C42,"")</f>
        <v/>
      </c>
    </row>
    <row r="43" spans="1:8" ht="15" x14ac:dyDescent="0.25">
      <c r="A43" s="35">
        <v>45827</v>
      </c>
      <c r="B43">
        <v>129.30000000000001</v>
      </c>
      <c r="C43">
        <v>77.8</v>
      </c>
      <c r="D43" s="34">
        <v>126</v>
      </c>
      <c r="E43" s="34">
        <v>142</v>
      </c>
      <c r="F43" s="34">
        <v>152</v>
      </c>
      <c r="G43" s="34">
        <v>187</v>
      </c>
      <c r="H43" s="79" t="str">
        <f>IF(AND('OWY16'!C43&gt;=0,'OWY16'!C43&lt;&gt;""),'OWY16'!C43,"")</f>
        <v/>
      </c>
    </row>
    <row r="44" spans="1:8" ht="15" x14ac:dyDescent="0.25">
      <c r="A44" s="35">
        <v>45828</v>
      </c>
      <c r="B44">
        <v>127.1</v>
      </c>
      <c r="C44">
        <v>79.099999999999994</v>
      </c>
      <c r="D44" s="34">
        <v>126</v>
      </c>
      <c r="E44" s="34">
        <v>142</v>
      </c>
      <c r="F44" s="34">
        <v>152</v>
      </c>
      <c r="G44" s="34">
        <v>187</v>
      </c>
      <c r="H44" s="79" t="str">
        <f>IF(AND('OWY16'!C44&gt;=0,'OWY16'!C44&lt;&gt;""),'OWY16'!C44,"")</f>
        <v/>
      </c>
    </row>
    <row r="45" spans="1:8" ht="15" x14ac:dyDescent="0.25">
      <c r="A45" s="35">
        <v>45829</v>
      </c>
      <c r="B45">
        <v>113.2</v>
      </c>
      <c r="C45">
        <v>85.5</v>
      </c>
      <c r="D45" s="34">
        <v>126</v>
      </c>
      <c r="E45" s="34">
        <v>142</v>
      </c>
      <c r="F45" s="34">
        <v>152</v>
      </c>
      <c r="G45" s="34">
        <v>187</v>
      </c>
      <c r="H45" s="79" t="str">
        <f>IF(AND('OWY16'!C45&gt;=0,'OWY16'!C45&lt;&gt;""),'OWY16'!C45,"")</f>
        <v/>
      </c>
    </row>
    <row r="46" spans="1:8" ht="15" x14ac:dyDescent="0.25">
      <c r="A46" s="35">
        <v>45830</v>
      </c>
      <c r="B46">
        <v>157.4</v>
      </c>
      <c r="C46">
        <v>88.6</v>
      </c>
      <c r="D46" s="34">
        <v>126</v>
      </c>
      <c r="E46" s="34">
        <v>142</v>
      </c>
      <c r="F46" s="34">
        <v>152</v>
      </c>
      <c r="G46" s="34">
        <v>187</v>
      </c>
      <c r="H46" s="79" t="str">
        <f>IF(AND('OWY16'!C46&gt;=0,'OWY16'!C46&lt;&gt;""),'OWY16'!C46,"")</f>
        <v/>
      </c>
    </row>
    <row r="47" spans="1:8" ht="15" x14ac:dyDescent="0.25">
      <c r="A47" s="35">
        <v>45831</v>
      </c>
      <c r="B47">
        <v>158.9</v>
      </c>
      <c r="C47">
        <v>101.4</v>
      </c>
      <c r="D47" s="34">
        <v>126</v>
      </c>
      <c r="E47" s="34">
        <v>142</v>
      </c>
      <c r="F47" s="34">
        <v>152</v>
      </c>
      <c r="G47" s="34">
        <v>187</v>
      </c>
      <c r="H47" s="79" t="str">
        <f>IF(AND('OWY16'!C47&gt;=0,'OWY16'!C47&lt;&gt;""),'OWY16'!C47,"")</f>
        <v/>
      </c>
    </row>
    <row r="48" spans="1:8" ht="15" x14ac:dyDescent="0.25">
      <c r="A48" s="35">
        <v>45832</v>
      </c>
      <c r="B48">
        <v>133.1</v>
      </c>
      <c r="C48">
        <v>92.7</v>
      </c>
      <c r="D48" s="34">
        <v>126</v>
      </c>
      <c r="E48" s="34">
        <v>142</v>
      </c>
      <c r="F48" s="34">
        <v>152</v>
      </c>
      <c r="G48" s="34">
        <v>187</v>
      </c>
      <c r="H48" s="79" t="str">
        <f>IF(AND('OWY16'!C48&gt;=0,'OWY16'!C48&lt;&gt;""),'OWY16'!C48,"")</f>
        <v/>
      </c>
    </row>
    <row r="49" spans="1:8" ht="15" x14ac:dyDescent="0.25">
      <c r="A49" s="35">
        <v>45833</v>
      </c>
      <c r="B49">
        <v>131.19999999999999</v>
      </c>
      <c r="C49">
        <v>82.8</v>
      </c>
      <c r="D49" s="34">
        <v>126</v>
      </c>
      <c r="E49" s="34">
        <v>142</v>
      </c>
      <c r="F49" s="34">
        <v>152</v>
      </c>
      <c r="G49" s="34">
        <v>187</v>
      </c>
      <c r="H49" s="79" t="str">
        <f>IF(AND('OWY16'!C49&gt;=0,'OWY16'!C49&lt;&gt;""),'OWY16'!C49,"")</f>
        <v/>
      </c>
    </row>
    <row r="50" spans="1:8" ht="15" x14ac:dyDescent="0.25">
      <c r="A50" s="35">
        <v>45834</v>
      </c>
      <c r="B50">
        <v>132</v>
      </c>
      <c r="C50">
        <v>91</v>
      </c>
      <c r="D50" s="34">
        <v>126</v>
      </c>
      <c r="E50" s="34">
        <v>142</v>
      </c>
      <c r="F50" s="34">
        <v>152</v>
      </c>
      <c r="G50" s="34">
        <v>187</v>
      </c>
      <c r="H50" s="79" t="str">
        <f>IF(AND('OWY16'!C50&gt;=0,'OWY16'!C50&lt;&gt;""),'OWY16'!C50,"")</f>
        <v/>
      </c>
    </row>
    <row r="51" spans="1:8" ht="15" x14ac:dyDescent="0.25">
      <c r="A51" s="35">
        <v>45835</v>
      </c>
      <c r="B51">
        <v>174.1</v>
      </c>
      <c r="C51">
        <v>107</v>
      </c>
      <c r="D51" s="34">
        <v>126</v>
      </c>
      <c r="E51" s="34">
        <v>142</v>
      </c>
      <c r="F51" s="34">
        <v>152</v>
      </c>
      <c r="G51" s="34">
        <v>187</v>
      </c>
      <c r="H51" s="79" t="str">
        <f>IF(AND('OWY16'!C51&gt;=0,'OWY16'!C51&lt;&gt;""),'OWY16'!C51,"")</f>
        <v/>
      </c>
    </row>
    <row r="52" spans="1:8" ht="15" x14ac:dyDescent="0.25">
      <c r="A52" s="35">
        <v>45836</v>
      </c>
      <c r="B52">
        <v>175.7</v>
      </c>
      <c r="C52">
        <v>120.9</v>
      </c>
      <c r="D52" s="34">
        <v>126</v>
      </c>
      <c r="E52" s="34">
        <v>142</v>
      </c>
      <c r="F52" s="34">
        <v>152</v>
      </c>
      <c r="G52" s="34">
        <v>187</v>
      </c>
      <c r="H52" s="79" t="str">
        <f>IF(AND('OWY16'!C52&gt;=0,'OWY16'!C52&lt;&gt;""),'OWY16'!C52,"")</f>
        <v/>
      </c>
    </row>
    <row r="53" spans="1:8" ht="15" x14ac:dyDescent="0.25">
      <c r="A53" s="35">
        <v>45837</v>
      </c>
      <c r="B53">
        <v>196</v>
      </c>
      <c r="C53">
        <v>100.7</v>
      </c>
      <c r="D53" s="34">
        <v>126</v>
      </c>
      <c r="E53" s="34">
        <v>142</v>
      </c>
      <c r="F53" s="34">
        <v>152</v>
      </c>
      <c r="G53" s="34">
        <v>187</v>
      </c>
      <c r="H53" s="79" t="str">
        <f>IF(AND('OWY16'!C53&gt;=0,'OWY16'!C53&lt;&gt;""),'OWY16'!C53,"")</f>
        <v/>
      </c>
    </row>
    <row r="54" spans="1:8" ht="15" x14ac:dyDescent="0.25">
      <c r="A54" s="35">
        <v>45838</v>
      </c>
      <c r="B54">
        <v>180.4</v>
      </c>
      <c r="C54">
        <v>98.8</v>
      </c>
      <c r="D54" s="34">
        <v>126</v>
      </c>
      <c r="E54" s="34">
        <v>142</v>
      </c>
      <c r="F54" s="34">
        <v>152</v>
      </c>
      <c r="G54" s="34">
        <v>187</v>
      </c>
      <c r="H54" s="79" t="str">
        <f>IF(AND('OWY16'!C54&gt;=0,'OWY16'!C54&lt;&gt;""),'OWY16'!C54,"")</f>
        <v/>
      </c>
    </row>
    <row r="55" spans="1:8" ht="15" x14ac:dyDescent="0.25">
      <c r="A55" s="35">
        <v>45839</v>
      </c>
      <c r="B55">
        <v>151.9</v>
      </c>
      <c r="C55">
        <v>106.3</v>
      </c>
      <c r="D55" s="34">
        <v>126</v>
      </c>
      <c r="E55" s="34">
        <v>142</v>
      </c>
      <c r="F55" s="34">
        <v>152</v>
      </c>
      <c r="G55" s="34">
        <v>187</v>
      </c>
      <c r="H55" s="79" t="str">
        <f>IF(AND('OWY16'!C55&gt;=0,'OWY16'!C55&lt;&gt;""),'OWY16'!C55,"")</f>
        <v/>
      </c>
    </row>
    <row r="56" spans="1:8" ht="15" x14ac:dyDescent="0.25">
      <c r="A56" s="35">
        <v>45840</v>
      </c>
      <c r="B56">
        <v>145.5</v>
      </c>
      <c r="C56">
        <v>101.6</v>
      </c>
      <c r="D56" s="34">
        <v>126</v>
      </c>
      <c r="E56" s="34">
        <v>142</v>
      </c>
      <c r="F56" s="34">
        <v>152</v>
      </c>
      <c r="G56" s="34">
        <v>187</v>
      </c>
      <c r="H56" s="79" t="str">
        <f>IF(AND('OWY16'!C56&gt;=0,'OWY16'!C56&lt;&gt;""),'OWY16'!C56,"")</f>
        <v/>
      </c>
    </row>
    <row r="57" spans="1:8" ht="15" x14ac:dyDescent="0.25">
      <c r="A57" s="35">
        <v>45841</v>
      </c>
      <c r="B57">
        <v>160.9</v>
      </c>
      <c r="C57">
        <v>111.3</v>
      </c>
      <c r="D57" s="34">
        <v>126</v>
      </c>
      <c r="E57" s="34">
        <v>142</v>
      </c>
      <c r="F57" s="34">
        <v>152</v>
      </c>
      <c r="G57" s="34">
        <v>187</v>
      </c>
      <c r="H57" s="79" t="str">
        <f>IF(AND('OWY16'!C57&gt;=0,'OWY16'!C57&lt;&gt;""),'OWY16'!C57,"")</f>
        <v/>
      </c>
    </row>
    <row r="58" spans="1:8" ht="15" x14ac:dyDescent="0.25">
      <c r="A58" s="35">
        <v>45842</v>
      </c>
      <c r="B58">
        <v>163.4</v>
      </c>
      <c r="C58">
        <v>110.5</v>
      </c>
      <c r="D58" s="34">
        <v>126</v>
      </c>
      <c r="E58" s="34">
        <v>142</v>
      </c>
      <c r="F58" s="34">
        <v>152</v>
      </c>
      <c r="G58" s="34">
        <v>187</v>
      </c>
      <c r="H58" s="79" t="str">
        <f>IF(AND('OWY16'!C58&gt;=0,'OWY16'!C58&lt;&gt;""),'OWY16'!C58,"")</f>
        <v/>
      </c>
    </row>
    <row r="59" spans="1:8" ht="15" x14ac:dyDescent="0.25">
      <c r="A59" s="35">
        <v>45843</v>
      </c>
      <c r="B59">
        <v>151.30000000000001</v>
      </c>
      <c r="C59">
        <v>108.8</v>
      </c>
      <c r="D59" s="34">
        <v>126</v>
      </c>
      <c r="E59" s="34">
        <v>142</v>
      </c>
      <c r="F59" s="34">
        <v>152</v>
      </c>
      <c r="G59" s="34">
        <v>187</v>
      </c>
      <c r="H59" s="79" t="str">
        <f>IF(AND('OWY16'!C59&gt;=0,'OWY16'!C59&lt;&gt;""),'OWY16'!C59,"")</f>
        <v/>
      </c>
    </row>
    <row r="60" spans="1:8" ht="15" x14ac:dyDescent="0.25">
      <c r="A60" s="35">
        <v>45844</v>
      </c>
      <c r="B60">
        <v>160.9</v>
      </c>
      <c r="C60">
        <v>107.3</v>
      </c>
      <c r="D60" s="34">
        <v>126</v>
      </c>
      <c r="E60" s="34">
        <v>142</v>
      </c>
      <c r="F60" s="34">
        <v>152</v>
      </c>
      <c r="G60" s="34">
        <v>187</v>
      </c>
      <c r="H60" s="79" t="str">
        <f>IF(AND('OWY16'!C60&gt;=0,'OWY16'!C60&lt;&gt;""),'OWY16'!C60,"")</f>
        <v/>
      </c>
    </row>
    <row r="61" spans="1:8" ht="15" x14ac:dyDescent="0.25">
      <c r="A61" s="35">
        <v>45845</v>
      </c>
      <c r="B61">
        <v>190.9</v>
      </c>
      <c r="C61">
        <v>118.8</v>
      </c>
      <c r="D61" s="34">
        <v>126</v>
      </c>
      <c r="E61" s="34">
        <v>142</v>
      </c>
      <c r="F61" s="34">
        <v>152</v>
      </c>
      <c r="G61" s="34">
        <v>187</v>
      </c>
      <c r="H61" s="79" t="str">
        <f>IF(AND('OWY16'!C61&gt;=0,'OWY16'!C61&lt;&gt;""),'OWY16'!C61,"")</f>
        <v/>
      </c>
    </row>
    <row r="62" spans="1:8" ht="15" x14ac:dyDescent="0.25">
      <c r="A62" s="35">
        <v>45846</v>
      </c>
      <c r="B62">
        <v>198.6</v>
      </c>
      <c r="C62">
        <v>121.6</v>
      </c>
      <c r="D62" s="34">
        <v>126</v>
      </c>
      <c r="E62" s="34">
        <v>142</v>
      </c>
      <c r="F62" s="34">
        <v>152</v>
      </c>
      <c r="G62" s="34">
        <v>187</v>
      </c>
      <c r="H62" s="79" t="str">
        <f>IF(AND('OWY16'!C62&gt;=0,'OWY16'!C62&lt;&gt;""),'OWY16'!C62,"")</f>
        <v/>
      </c>
    </row>
    <row r="63" spans="1:8" ht="15" x14ac:dyDescent="0.25">
      <c r="A63" s="35">
        <v>45847</v>
      </c>
      <c r="B63">
        <v>158.5</v>
      </c>
      <c r="C63">
        <v>121.3</v>
      </c>
      <c r="D63" s="34">
        <v>126</v>
      </c>
      <c r="E63" s="34">
        <v>142</v>
      </c>
      <c r="F63" s="34">
        <v>152</v>
      </c>
      <c r="G63" s="34">
        <v>187</v>
      </c>
      <c r="H63" s="79" t="str">
        <f>IF(AND('OWY16'!C63&gt;=0,'OWY16'!C63&lt;&gt;""),'OWY16'!C63,"")</f>
        <v/>
      </c>
    </row>
    <row r="64" spans="1:8" ht="15" x14ac:dyDescent="0.25">
      <c r="A64" s="35">
        <v>45848</v>
      </c>
      <c r="B64">
        <v>202.9</v>
      </c>
      <c r="C64">
        <v>108.8</v>
      </c>
      <c r="D64" s="34">
        <v>126</v>
      </c>
      <c r="E64" s="34">
        <v>142</v>
      </c>
      <c r="F64" s="34">
        <v>152</v>
      </c>
      <c r="G64" s="34">
        <v>187</v>
      </c>
      <c r="H64" s="79" t="str">
        <f>IF(AND('OWY16'!C64&gt;=0,'OWY16'!C64&lt;&gt;""),'OWY16'!C64,"")</f>
        <v/>
      </c>
    </row>
    <row r="65" spans="1:9" ht="15" x14ac:dyDescent="0.25">
      <c r="A65" s="35">
        <v>45849</v>
      </c>
      <c r="B65">
        <v>214.1</v>
      </c>
      <c r="C65">
        <v>128.30000000000001</v>
      </c>
      <c r="D65" s="34">
        <v>126</v>
      </c>
      <c r="E65" s="34">
        <v>142</v>
      </c>
      <c r="F65" s="34">
        <v>152</v>
      </c>
      <c r="G65" s="34">
        <v>187</v>
      </c>
      <c r="H65" s="79" t="str">
        <f>IF(AND('OWY16'!C65&gt;=0,'OWY16'!C65&lt;&gt;""),'OWY16'!C65,"")</f>
        <v/>
      </c>
    </row>
    <row r="66" spans="1:9" ht="15" x14ac:dyDescent="0.25">
      <c r="A66" s="35">
        <v>45850</v>
      </c>
      <c r="B66">
        <v>233.7</v>
      </c>
      <c r="C66">
        <v>125.7</v>
      </c>
      <c r="D66" s="34">
        <v>126</v>
      </c>
      <c r="E66" s="34">
        <v>142</v>
      </c>
      <c r="F66" s="34">
        <v>152</v>
      </c>
      <c r="G66" s="34">
        <v>187</v>
      </c>
      <c r="H66" s="79" t="str">
        <f>IF(AND('OWY16'!C66&gt;=0,'OWY16'!C66&lt;&gt;""),'OWY16'!C66,"")</f>
        <v/>
      </c>
    </row>
    <row r="67" spans="1:9" ht="15" x14ac:dyDescent="0.25">
      <c r="A67" s="35">
        <v>45851</v>
      </c>
      <c r="B67">
        <v>224.4</v>
      </c>
      <c r="C67">
        <v>123.9</v>
      </c>
      <c r="D67" s="34">
        <v>126</v>
      </c>
      <c r="E67" s="34">
        <v>142</v>
      </c>
      <c r="F67" s="34">
        <v>152</v>
      </c>
      <c r="G67" s="34">
        <v>187</v>
      </c>
      <c r="H67" s="79" t="str">
        <f>IF(AND('OWY16'!C67&gt;=0,'OWY16'!C67&lt;&gt;""),'OWY16'!C67,"")</f>
        <v/>
      </c>
    </row>
    <row r="68" spans="1:9" ht="15" x14ac:dyDescent="0.25">
      <c r="A68" s="35">
        <v>45852</v>
      </c>
      <c r="B68">
        <v>174</v>
      </c>
      <c r="C68">
        <v>125.6</v>
      </c>
      <c r="D68" s="34">
        <v>126</v>
      </c>
      <c r="E68" s="34">
        <v>142</v>
      </c>
      <c r="F68" s="34">
        <v>152</v>
      </c>
      <c r="G68" s="34">
        <v>187</v>
      </c>
      <c r="H68" s="79" t="str">
        <f>IF(AND('OWY16'!C68&gt;=0,'OWY16'!C68&lt;&gt;""),'OWY16'!C68,"")</f>
        <v/>
      </c>
    </row>
    <row r="69" spans="1:9" ht="15" x14ac:dyDescent="0.25">
      <c r="A69" s="35">
        <v>45853</v>
      </c>
      <c r="B69">
        <v>198.7</v>
      </c>
      <c r="C69">
        <v>139.1</v>
      </c>
      <c r="D69" s="34">
        <v>126</v>
      </c>
      <c r="E69" s="34">
        <v>142</v>
      </c>
      <c r="F69" s="34">
        <v>152</v>
      </c>
      <c r="G69" s="34">
        <v>187</v>
      </c>
      <c r="H69" s="79" t="str">
        <f>IF(AND('OWY16'!C69&gt;=0,'OWY16'!C69&lt;&gt;""),'OWY16'!C69,"")</f>
        <v/>
      </c>
    </row>
    <row r="70" spans="1:9" ht="15" x14ac:dyDescent="0.25">
      <c r="A70" s="35">
        <v>45854</v>
      </c>
      <c r="B70">
        <v>249</v>
      </c>
      <c r="C70">
        <v>131.69999999999999</v>
      </c>
      <c r="D70" s="34">
        <v>126</v>
      </c>
      <c r="E70" s="34">
        <v>142</v>
      </c>
      <c r="F70" s="34">
        <v>152</v>
      </c>
      <c r="G70" s="34">
        <v>187</v>
      </c>
      <c r="H70" s="79" t="str">
        <f>IF(AND('OWY16'!C70&gt;=0,'OWY16'!C70&lt;&gt;""),'OWY16'!C70,"")</f>
        <v/>
      </c>
      <c r="I70" s="34" t="s">
        <v>20</v>
      </c>
    </row>
    <row r="71" spans="1:9" ht="15" x14ac:dyDescent="0.25">
      <c r="A71" s="35">
        <v>45855</v>
      </c>
      <c r="B71">
        <v>193.3</v>
      </c>
      <c r="C71">
        <v>139.1</v>
      </c>
      <c r="D71" s="34">
        <v>126</v>
      </c>
      <c r="E71" s="34">
        <v>142</v>
      </c>
      <c r="F71" s="34">
        <v>152</v>
      </c>
      <c r="G71" s="34">
        <v>187</v>
      </c>
      <c r="H71" s="79" t="str">
        <f>IF(AND('OWY16'!C71&gt;=0,'OWY16'!C71&lt;&gt;""),'OWY16'!C71,"")</f>
        <v/>
      </c>
    </row>
    <row r="72" spans="1:9" ht="15" x14ac:dyDescent="0.25">
      <c r="A72" s="35">
        <v>45856</v>
      </c>
      <c r="B72">
        <v>198.2</v>
      </c>
      <c r="C72">
        <v>146.80000000000001</v>
      </c>
      <c r="D72" s="34">
        <v>126</v>
      </c>
      <c r="E72" s="34">
        <v>142</v>
      </c>
      <c r="F72" s="34">
        <v>152</v>
      </c>
      <c r="G72" s="34">
        <v>187</v>
      </c>
      <c r="H72" s="79" t="str">
        <f>IF(AND('OWY16'!C72&gt;=0,'OWY16'!C72&lt;&gt;""),'OWY16'!C72,"")</f>
        <v/>
      </c>
    </row>
    <row r="73" spans="1:9" ht="15" x14ac:dyDescent="0.25">
      <c r="A73" s="35">
        <v>45857</v>
      </c>
      <c r="B73">
        <v>202.4</v>
      </c>
      <c r="C73">
        <v>142.6</v>
      </c>
      <c r="D73" s="34">
        <v>126</v>
      </c>
      <c r="E73" s="34">
        <v>142</v>
      </c>
      <c r="F73" s="34">
        <v>152</v>
      </c>
      <c r="G73" s="34">
        <v>187</v>
      </c>
      <c r="H73" s="79" t="str">
        <f>IF(AND('OWY16'!C73&gt;=0,'OWY16'!C73&lt;&gt;""),'OWY16'!C73,"")</f>
        <v/>
      </c>
    </row>
    <row r="74" spans="1:9" ht="15" x14ac:dyDescent="0.25">
      <c r="A74" s="35">
        <v>45858</v>
      </c>
      <c r="B74">
        <v>201.8</v>
      </c>
      <c r="C74">
        <v>137.6</v>
      </c>
      <c r="D74" s="34">
        <v>126</v>
      </c>
      <c r="E74" s="34">
        <v>142</v>
      </c>
      <c r="F74" s="34">
        <v>152</v>
      </c>
      <c r="G74" s="34">
        <v>187</v>
      </c>
      <c r="H74" s="79" t="str">
        <f>IF(AND('OWY16'!C74&gt;=0,'OWY16'!C74&lt;&gt;""),'OWY16'!C74,"")</f>
        <v/>
      </c>
    </row>
    <row r="75" spans="1:9" ht="15" x14ac:dyDescent="0.25">
      <c r="A75" s="35">
        <v>45859</v>
      </c>
      <c r="B75">
        <v>195.6</v>
      </c>
      <c r="C75">
        <v>140.6</v>
      </c>
      <c r="D75" s="34">
        <v>126</v>
      </c>
      <c r="E75" s="34">
        <v>142</v>
      </c>
      <c r="F75" s="34">
        <v>152</v>
      </c>
      <c r="G75" s="34">
        <v>187</v>
      </c>
      <c r="H75" s="79" t="str">
        <f>IF(AND('OWY16'!C75&gt;=0,'OWY16'!C75&lt;&gt;""),'OWY16'!C75,"")</f>
        <v/>
      </c>
    </row>
    <row r="76" spans="1:9" ht="15" x14ac:dyDescent="0.25">
      <c r="A76" s="35">
        <v>45860</v>
      </c>
      <c r="B76">
        <v>239.2</v>
      </c>
      <c r="C76">
        <v>149.4</v>
      </c>
      <c r="D76" s="34">
        <v>126</v>
      </c>
      <c r="E76" s="34">
        <v>142</v>
      </c>
      <c r="F76" s="34">
        <v>152</v>
      </c>
      <c r="G76" s="34">
        <v>187</v>
      </c>
      <c r="H76" s="79" t="str">
        <f>IF(AND('OWY16'!C76&gt;=0,'OWY16'!C76&lt;&gt;""),'OWY16'!C76,"")</f>
        <v/>
      </c>
    </row>
    <row r="77" spans="1:9" ht="15" x14ac:dyDescent="0.25">
      <c r="A77" s="35">
        <v>45861</v>
      </c>
      <c r="B77">
        <v>228.6</v>
      </c>
      <c r="C77">
        <v>141.6</v>
      </c>
      <c r="D77" s="34">
        <v>126</v>
      </c>
      <c r="E77" s="34">
        <v>142</v>
      </c>
      <c r="F77" s="34">
        <v>152</v>
      </c>
      <c r="G77" s="34">
        <v>187</v>
      </c>
      <c r="H77" s="79" t="str">
        <f>IF(AND('OWY16'!C77&gt;=0,'OWY16'!C77&lt;&gt;""),'OWY16'!C77,"")</f>
        <v/>
      </c>
    </row>
    <row r="78" spans="1:9" ht="15" x14ac:dyDescent="0.25">
      <c r="A78" s="35">
        <v>45862</v>
      </c>
      <c r="B78">
        <v>257.10000000000002</v>
      </c>
      <c r="C78">
        <v>136.9</v>
      </c>
      <c r="D78" s="34">
        <v>126</v>
      </c>
      <c r="E78" s="34">
        <v>142</v>
      </c>
      <c r="F78" s="34">
        <v>152</v>
      </c>
      <c r="G78" s="34">
        <v>187</v>
      </c>
      <c r="H78" s="79" t="str">
        <f>IF(AND('OWY16'!C78&gt;=0,'OWY16'!C78&lt;&gt;""),'OWY16'!C78,"")</f>
        <v/>
      </c>
    </row>
    <row r="79" spans="1:9" ht="15" x14ac:dyDescent="0.25">
      <c r="A79" s="35">
        <v>45863</v>
      </c>
      <c r="B79">
        <v>185.5</v>
      </c>
      <c r="C79">
        <v>128.9</v>
      </c>
      <c r="D79" s="34">
        <v>126</v>
      </c>
      <c r="E79" s="34">
        <v>142</v>
      </c>
      <c r="F79" s="34">
        <v>152</v>
      </c>
      <c r="G79" s="34">
        <v>187</v>
      </c>
      <c r="H79" s="79" t="str">
        <f>IF(AND('OWY16'!C79&gt;=0,'OWY16'!C79&lt;&gt;""),'OWY16'!C79,"")</f>
        <v/>
      </c>
    </row>
    <row r="80" spans="1:9" ht="15" x14ac:dyDescent="0.25">
      <c r="A80" s="35">
        <v>45864</v>
      </c>
      <c r="B80">
        <v>212.3</v>
      </c>
      <c r="C80">
        <v>149.5</v>
      </c>
      <c r="D80" s="34">
        <v>126</v>
      </c>
      <c r="E80" s="34">
        <v>142</v>
      </c>
      <c r="F80" s="34">
        <v>152</v>
      </c>
      <c r="G80" s="34">
        <v>187</v>
      </c>
      <c r="H80" s="79" t="str">
        <f>IF(AND('OWY16'!C80&gt;=0,'OWY16'!C80&lt;&gt;""),'OWY16'!C80,"")</f>
        <v/>
      </c>
    </row>
    <row r="81" spans="1:8" ht="15" x14ac:dyDescent="0.25">
      <c r="A81" s="35">
        <v>45865</v>
      </c>
      <c r="B81">
        <v>218.8</v>
      </c>
      <c r="C81">
        <v>151.19999999999999</v>
      </c>
      <c r="D81" s="34">
        <v>126</v>
      </c>
      <c r="E81" s="34">
        <v>142</v>
      </c>
      <c r="F81" s="34">
        <v>152</v>
      </c>
      <c r="G81" s="34">
        <v>187</v>
      </c>
      <c r="H81" s="79" t="str">
        <f>IF(AND('OWY16'!C81&gt;=0,'OWY16'!C81&lt;&gt;""),'OWY16'!C81,"")</f>
        <v/>
      </c>
    </row>
    <row r="82" spans="1:8" ht="15" x14ac:dyDescent="0.25">
      <c r="A82" s="35">
        <v>45866</v>
      </c>
      <c r="B82">
        <v>187.2</v>
      </c>
      <c r="C82">
        <v>145.6</v>
      </c>
      <c r="D82" s="34">
        <v>126</v>
      </c>
      <c r="E82" s="34">
        <v>142</v>
      </c>
      <c r="F82" s="34">
        <v>152</v>
      </c>
      <c r="G82" s="34">
        <v>187</v>
      </c>
      <c r="H82" s="79" t="str">
        <f>IF(AND('OWY16'!C82&gt;=0,'OWY16'!C82&lt;&gt;""),'OWY16'!C82,"")</f>
        <v/>
      </c>
    </row>
    <row r="83" spans="1:8" ht="15" x14ac:dyDescent="0.25">
      <c r="A83" s="35">
        <v>45867</v>
      </c>
      <c r="B83">
        <v>236.4</v>
      </c>
      <c r="C83">
        <v>160.80000000000001</v>
      </c>
      <c r="D83" s="34">
        <v>126</v>
      </c>
      <c r="E83" s="34">
        <v>142</v>
      </c>
      <c r="F83" s="34">
        <v>152</v>
      </c>
      <c r="G83" s="34">
        <v>187</v>
      </c>
      <c r="H83" s="79" t="str">
        <f>IF(AND('OWY16'!C83&gt;=0,'OWY16'!C83&lt;&gt;""),'OWY16'!C83,"")</f>
        <v/>
      </c>
    </row>
    <row r="84" spans="1:8" ht="15" x14ac:dyDescent="0.25">
      <c r="A84" s="35">
        <v>45868</v>
      </c>
      <c r="B84">
        <v>212.9</v>
      </c>
      <c r="C84">
        <v>157.9</v>
      </c>
      <c r="D84" s="34">
        <v>126</v>
      </c>
      <c r="E84" s="34">
        <v>142</v>
      </c>
      <c r="F84" s="34">
        <v>152</v>
      </c>
      <c r="G84" s="34">
        <v>187</v>
      </c>
      <c r="H84" s="79" t="str">
        <f>IF(AND('OWY16'!C84&gt;=0,'OWY16'!C84&lt;&gt;""),'OWY16'!C84,"")</f>
        <v/>
      </c>
    </row>
    <row r="85" spans="1:8" ht="15" x14ac:dyDescent="0.25">
      <c r="A85" s="35">
        <v>45869</v>
      </c>
      <c r="B85">
        <v>173.9</v>
      </c>
      <c r="C85">
        <v>144.6</v>
      </c>
      <c r="D85" s="34">
        <v>126</v>
      </c>
      <c r="E85" s="34">
        <v>142</v>
      </c>
      <c r="F85" s="34">
        <v>152</v>
      </c>
      <c r="G85" s="34">
        <v>187</v>
      </c>
      <c r="H85" s="79" t="str">
        <f>IF(AND('OWY16'!C85&gt;=0,'OWY16'!C85&lt;&gt;""),'OWY16'!C85,"")</f>
        <v/>
      </c>
    </row>
    <row r="86" spans="1:8" ht="15" x14ac:dyDescent="0.25">
      <c r="A86" s="35">
        <v>45870</v>
      </c>
      <c r="B86">
        <v>216.8</v>
      </c>
      <c r="C86">
        <v>137.4</v>
      </c>
      <c r="D86" s="34">
        <v>126</v>
      </c>
      <c r="E86" s="34">
        <v>142</v>
      </c>
      <c r="F86" s="34">
        <v>152</v>
      </c>
      <c r="G86" s="34">
        <v>187</v>
      </c>
      <c r="H86" s="79" t="str">
        <f>IF(AND('OWY16'!C86&gt;=0,'OWY16'!C86&lt;&gt;""),'OWY16'!C86,"")</f>
        <v/>
      </c>
    </row>
    <row r="87" spans="1:8" ht="15" x14ac:dyDescent="0.25">
      <c r="A87" s="35">
        <v>45871</v>
      </c>
      <c r="B87">
        <v>190.1</v>
      </c>
      <c r="C87">
        <v>140.1</v>
      </c>
      <c r="D87" s="34">
        <v>126</v>
      </c>
      <c r="E87" s="34">
        <v>142</v>
      </c>
      <c r="F87" s="34">
        <v>152</v>
      </c>
      <c r="G87" s="34">
        <v>187</v>
      </c>
      <c r="H87" s="79" t="str">
        <f>IF(AND('OWY16'!C87&gt;=0,'OWY16'!C87&lt;&gt;""),'OWY16'!C87,"")</f>
        <v/>
      </c>
    </row>
    <row r="88" spans="1:8" ht="15" x14ac:dyDescent="0.25">
      <c r="A88" s="35">
        <v>45872</v>
      </c>
      <c r="B88">
        <v>204.8</v>
      </c>
      <c r="C88">
        <v>143.69999999999999</v>
      </c>
      <c r="D88" s="34">
        <v>126</v>
      </c>
      <c r="E88" s="34">
        <v>142</v>
      </c>
      <c r="F88" s="34">
        <v>152</v>
      </c>
      <c r="G88" s="34">
        <v>187</v>
      </c>
      <c r="H88" s="79" t="str">
        <f>IF(AND('OWY16'!C88&gt;=0,'OWY16'!C88&lt;&gt;""),'OWY16'!C88,"")</f>
        <v/>
      </c>
    </row>
    <row r="89" spans="1:8" ht="15" x14ac:dyDescent="0.25">
      <c r="A89" s="35">
        <v>45873</v>
      </c>
      <c r="B89">
        <v>191.8</v>
      </c>
      <c r="C89">
        <v>155.5</v>
      </c>
      <c r="D89" s="34">
        <v>126</v>
      </c>
      <c r="E89" s="34">
        <v>142</v>
      </c>
      <c r="F89" s="34">
        <v>152</v>
      </c>
      <c r="G89" s="34">
        <v>187</v>
      </c>
      <c r="H89" s="79" t="str">
        <f>IF(AND('OWY16'!C89&gt;=0,'OWY16'!C89&lt;&gt;""),'OWY16'!C89,"")</f>
        <v/>
      </c>
    </row>
    <row r="90" spans="1:8" ht="15" x14ac:dyDescent="0.25">
      <c r="A90" s="35">
        <v>45874</v>
      </c>
      <c r="B90">
        <v>210.2</v>
      </c>
      <c r="C90">
        <v>154.1</v>
      </c>
      <c r="D90" s="34">
        <v>126</v>
      </c>
      <c r="E90" s="34">
        <v>142</v>
      </c>
      <c r="F90" s="34">
        <v>152</v>
      </c>
      <c r="G90" s="34">
        <v>187</v>
      </c>
      <c r="H90" s="79" t="str">
        <f>IF(AND('OWY16'!C90&gt;=0,'OWY16'!C90&lt;&gt;""),'OWY16'!C90,"")</f>
        <v/>
      </c>
    </row>
    <row r="91" spans="1:8" ht="15" x14ac:dyDescent="0.25">
      <c r="A91" s="35">
        <v>45875</v>
      </c>
      <c r="B91">
        <v>196.9</v>
      </c>
      <c r="C91">
        <v>141.69999999999999</v>
      </c>
      <c r="D91" s="34">
        <v>126</v>
      </c>
      <c r="E91" s="34">
        <v>142</v>
      </c>
      <c r="F91" s="34">
        <v>152</v>
      </c>
      <c r="G91" s="34">
        <v>187</v>
      </c>
      <c r="H91" s="79" t="str">
        <f>IF(AND('OWY16'!C91&gt;=0,'OWY16'!C91&lt;&gt;""),'OWY16'!C91,"")</f>
        <v/>
      </c>
    </row>
    <row r="92" spans="1:8" ht="15" x14ac:dyDescent="0.25">
      <c r="A92" s="35">
        <v>45876</v>
      </c>
      <c r="B92">
        <v>286.8</v>
      </c>
      <c r="C92">
        <v>141.6</v>
      </c>
      <c r="D92" s="34">
        <v>126</v>
      </c>
      <c r="E92" s="34">
        <v>142</v>
      </c>
      <c r="F92" s="34">
        <v>152</v>
      </c>
      <c r="G92" s="34">
        <v>187</v>
      </c>
      <c r="H92" s="79" t="str">
        <f>IF(AND('OWY16'!C92&gt;=0,'OWY16'!C92&lt;&gt;""),'OWY16'!C92,"")</f>
        <v/>
      </c>
    </row>
    <row r="93" spans="1:8" ht="15" x14ac:dyDescent="0.25">
      <c r="A93" s="35">
        <v>45877</v>
      </c>
      <c r="B93">
        <v>192.5</v>
      </c>
      <c r="C93">
        <v>141.5</v>
      </c>
      <c r="D93" s="34">
        <v>126</v>
      </c>
      <c r="E93" s="34">
        <v>142</v>
      </c>
      <c r="F93" s="34">
        <v>152</v>
      </c>
      <c r="G93" s="34">
        <v>187</v>
      </c>
      <c r="H93" s="79" t="str">
        <f>IF(AND('OWY16'!C93&gt;=0,'OWY16'!C93&lt;&gt;""),'OWY16'!C93,"")</f>
        <v/>
      </c>
    </row>
    <row r="94" spans="1:8" ht="15" x14ac:dyDescent="0.25">
      <c r="A94" s="35">
        <v>45878</v>
      </c>
      <c r="B94">
        <v>184.5</v>
      </c>
      <c r="C94">
        <v>137.5</v>
      </c>
      <c r="D94" s="34">
        <v>126</v>
      </c>
      <c r="E94" s="34">
        <v>142</v>
      </c>
      <c r="F94" s="34">
        <v>152</v>
      </c>
      <c r="G94" s="34">
        <v>187</v>
      </c>
      <c r="H94" s="79" t="str">
        <f>IF(AND('OWY16'!C94&gt;=0,'OWY16'!C94&lt;&gt;""),'OWY16'!C94,"")</f>
        <v/>
      </c>
    </row>
    <row r="95" spans="1:8" ht="15" x14ac:dyDescent="0.25">
      <c r="A95" s="35">
        <v>45879</v>
      </c>
      <c r="B95">
        <v>205.6</v>
      </c>
      <c r="C95">
        <v>136.80000000000001</v>
      </c>
      <c r="D95" s="34">
        <v>126</v>
      </c>
      <c r="E95" s="34">
        <v>142</v>
      </c>
      <c r="F95" s="34">
        <v>152</v>
      </c>
      <c r="G95" s="34">
        <v>187</v>
      </c>
      <c r="H95" s="79" t="str">
        <f>IF(AND('OWY16'!C95&gt;=0,'OWY16'!C95&lt;&gt;""),'OWY16'!C95,"")</f>
        <v/>
      </c>
    </row>
    <row r="96" spans="1:8" ht="15" x14ac:dyDescent="0.25">
      <c r="A96" s="35">
        <v>45880</v>
      </c>
      <c r="B96">
        <v>199.4</v>
      </c>
      <c r="C96">
        <v>147.30000000000001</v>
      </c>
      <c r="D96" s="34">
        <v>126</v>
      </c>
      <c r="E96" s="34">
        <v>142</v>
      </c>
      <c r="F96" s="34">
        <v>152</v>
      </c>
      <c r="G96" s="34">
        <v>187</v>
      </c>
      <c r="H96" s="79" t="str">
        <f>IF(AND('OWY16'!C96&gt;=0,'OWY16'!C96&lt;&gt;""),'OWY16'!C96,"")</f>
        <v/>
      </c>
    </row>
    <row r="97" spans="1:8" ht="15" x14ac:dyDescent="0.25">
      <c r="A97" s="35">
        <v>45881</v>
      </c>
      <c r="B97">
        <v>182.2</v>
      </c>
      <c r="C97">
        <v>141.69999999999999</v>
      </c>
      <c r="D97" s="34">
        <v>126</v>
      </c>
      <c r="E97" s="34">
        <v>142</v>
      </c>
      <c r="F97" s="34">
        <v>152</v>
      </c>
      <c r="G97" s="34">
        <v>187</v>
      </c>
      <c r="H97" s="79" t="str">
        <f>IF(AND('OWY16'!C97&gt;=0,'OWY16'!C97&lt;&gt;""),'OWY16'!C97,"")</f>
        <v/>
      </c>
    </row>
    <row r="98" spans="1:8" ht="15" x14ac:dyDescent="0.25">
      <c r="A98" s="35">
        <v>45882</v>
      </c>
      <c r="B98">
        <v>209.8</v>
      </c>
      <c r="C98">
        <v>145.6</v>
      </c>
      <c r="D98" s="34">
        <v>126</v>
      </c>
      <c r="E98" s="34">
        <v>142</v>
      </c>
      <c r="F98" s="34">
        <v>152</v>
      </c>
      <c r="G98" s="34">
        <v>187</v>
      </c>
      <c r="H98" s="79" t="str">
        <f>IF(AND('OWY16'!C98&gt;=0,'OWY16'!C98&lt;&gt;""),'OWY16'!C98,"")</f>
        <v/>
      </c>
    </row>
    <row r="99" spans="1:8" ht="15" x14ac:dyDescent="0.25">
      <c r="A99" s="35">
        <v>45883</v>
      </c>
      <c r="B99">
        <v>176.4</v>
      </c>
      <c r="C99">
        <v>133.30000000000001</v>
      </c>
      <c r="D99" s="34">
        <v>126</v>
      </c>
      <c r="E99" s="34">
        <v>142</v>
      </c>
      <c r="F99" s="34">
        <v>152</v>
      </c>
      <c r="G99" s="34">
        <v>187</v>
      </c>
      <c r="H99" s="79" t="str">
        <f>IF(AND('OWY16'!C99&gt;=0,'OWY16'!C99&lt;&gt;""),'OWY16'!C99,"")</f>
        <v/>
      </c>
    </row>
    <row r="100" spans="1:8" ht="15" x14ac:dyDescent="0.25">
      <c r="A100" s="35">
        <v>45884</v>
      </c>
      <c r="B100">
        <v>215.9</v>
      </c>
      <c r="C100">
        <v>139.1</v>
      </c>
      <c r="D100" s="34">
        <v>126</v>
      </c>
      <c r="E100" s="34">
        <v>142</v>
      </c>
      <c r="F100" s="34">
        <v>152</v>
      </c>
      <c r="G100" s="34">
        <v>187</v>
      </c>
      <c r="H100" s="79" t="str">
        <f>IF(AND('OWY16'!C100&gt;=0,'OWY16'!C100&lt;&gt;""),'OWY16'!C100,"")</f>
        <v/>
      </c>
    </row>
    <row r="101" spans="1:8" ht="15" x14ac:dyDescent="0.25">
      <c r="A101" s="35">
        <v>45885</v>
      </c>
      <c r="B101">
        <v>195</v>
      </c>
      <c r="C101">
        <v>146.69999999999999</v>
      </c>
      <c r="D101" s="34">
        <v>126</v>
      </c>
      <c r="E101" s="34">
        <v>142</v>
      </c>
      <c r="F101" s="34">
        <v>152</v>
      </c>
      <c r="G101" s="34">
        <v>187</v>
      </c>
      <c r="H101" s="79" t="str">
        <f>IF(AND('OWY16'!C101&gt;=0,'OWY16'!C101&lt;&gt;""),'OWY16'!C101,"")</f>
        <v/>
      </c>
    </row>
    <row r="102" spans="1:8" ht="15" x14ac:dyDescent="0.25">
      <c r="A102" s="35">
        <v>45886</v>
      </c>
      <c r="B102">
        <v>206.1</v>
      </c>
      <c r="C102">
        <v>150.6</v>
      </c>
      <c r="D102" s="34">
        <v>126</v>
      </c>
      <c r="E102" s="34">
        <v>142</v>
      </c>
      <c r="F102" s="34">
        <v>152</v>
      </c>
      <c r="G102" s="34">
        <v>187</v>
      </c>
      <c r="H102" s="79" t="str">
        <f>IF(AND('OWY16'!C102&gt;=0,'OWY16'!C102&lt;&gt;""),'OWY16'!C102,"")</f>
        <v/>
      </c>
    </row>
    <row r="103" spans="1:8" ht="15" x14ac:dyDescent="0.25">
      <c r="A103" s="35">
        <v>45887</v>
      </c>
      <c r="B103">
        <v>165.8</v>
      </c>
      <c r="C103">
        <v>141</v>
      </c>
      <c r="D103" s="34">
        <v>126</v>
      </c>
      <c r="E103" s="34">
        <v>142</v>
      </c>
      <c r="F103" s="34">
        <v>152</v>
      </c>
      <c r="G103" s="34">
        <v>187</v>
      </c>
      <c r="H103" s="79" t="str">
        <f>IF(AND('OWY16'!C103&gt;=0,'OWY16'!C103&lt;&gt;""),'OWY16'!C103,"")</f>
        <v/>
      </c>
    </row>
    <row r="104" spans="1:8" ht="15" x14ac:dyDescent="0.25">
      <c r="A104" s="35">
        <v>45888</v>
      </c>
      <c r="B104">
        <v>187.3</v>
      </c>
      <c r="C104">
        <v>137.80000000000001</v>
      </c>
      <c r="D104" s="34">
        <v>126</v>
      </c>
      <c r="E104" s="34">
        <v>142</v>
      </c>
      <c r="F104" s="34">
        <v>152</v>
      </c>
      <c r="G104" s="34">
        <v>187</v>
      </c>
      <c r="H104" s="79" t="str">
        <f>IF(AND('OWY16'!C104&gt;=0,'OWY16'!C104&lt;&gt;""),'OWY16'!C104,"")</f>
        <v/>
      </c>
    </row>
    <row r="105" spans="1:8" ht="15" x14ac:dyDescent="0.25">
      <c r="A105" s="35">
        <v>45889</v>
      </c>
      <c r="B105">
        <v>170.2</v>
      </c>
      <c r="C105">
        <v>126.5</v>
      </c>
      <c r="D105" s="34">
        <v>126</v>
      </c>
      <c r="E105" s="34">
        <v>142</v>
      </c>
      <c r="F105" s="34">
        <v>152</v>
      </c>
      <c r="G105" s="34">
        <v>187</v>
      </c>
      <c r="H105" s="79" t="str">
        <f>IF(AND('OWY16'!C105&gt;=0,'OWY16'!C105&lt;&gt;""),'OWY16'!C105,"")</f>
        <v/>
      </c>
    </row>
    <row r="106" spans="1:8" ht="15" x14ac:dyDescent="0.25">
      <c r="A106" s="35">
        <v>45890</v>
      </c>
      <c r="B106">
        <v>184</v>
      </c>
      <c r="C106">
        <v>129.1</v>
      </c>
      <c r="D106" s="34">
        <v>126</v>
      </c>
      <c r="E106" s="34">
        <v>142</v>
      </c>
      <c r="F106" s="34">
        <v>152</v>
      </c>
      <c r="G106" s="34">
        <v>187</v>
      </c>
      <c r="H106" s="79" t="str">
        <f>IF(AND('OWY16'!C106&gt;=0,'OWY16'!C106&lt;&gt;""),'OWY16'!C106,"")</f>
        <v/>
      </c>
    </row>
    <row r="107" spans="1:8" ht="15" x14ac:dyDescent="0.25">
      <c r="A107" s="35">
        <v>45891</v>
      </c>
      <c r="B107">
        <v>178.3</v>
      </c>
      <c r="C107">
        <v>132.9</v>
      </c>
      <c r="D107" s="34">
        <v>126</v>
      </c>
      <c r="E107" s="34">
        <v>142</v>
      </c>
      <c r="F107" s="34">
        <v>152</v>
      </c>
      <c r="G107" s="34">
        <v>187</v>
      </c>
      <c r="H107" s="79" t="str">
        <f>IF(AND('OWY16'!C107&gt;=0,'OWY16'!C107&lt;&gt;""),'OWY16'!C107,"")</f>
        <v/>
      </c>
    </row>
    <row r="108" spans="1:8" ht="15" x14ac:dyDescent="0.25">
      <c r="A108" s="35">
        <v>45892</v>
      </c>
      <c r="B108">
        <v>161.69999999999999</v>
      </c>
      <c r="C108">
        <v>125</v>
      </c>
      <c r="D108" s="34">
        <v>126</v>
      </c>
      <c r="E108" s="34">
        <v>142</v>
      </c>
      <c r="F108" s="34">
        <v>152</v>
      </c>
      <c r="G108" s="34">
        <v>187</v>
      </c>
      <c r="H108" s="79" t="str">
        <f>IF(AND('OWY16'!C108&gt;=0,'OWY16'!C108&lt;&gt;""),'OWY16'!C108,"")</f>
        <v/>
      </c>
    </row>
    <row r="109" spans="1:8" ht="15" x14ac:dyDescent="0.25">
      <c r="A109" s="35">
        <v>45893</v>
      </c>
      <c r="B109">
        <v>166.6</v>
      </c>
      <c r="C109">
        <v>134.69999999999999</v>
      </c>
      <c r="D109" s="34">
        <v>126</v>
      </c>
      <c r="E109" s="34">
        <v>142</v>
      </c>
      <c r="F109" s="34">
        <v>152</v>
      </c>
      <c r="G109" s="34">
        <v>187</v>
      </c>
      <c r="H109" s="79" t="str">
        <f>IF(AND('OWY16'!C109&gt;=0,'OWY16'!C109&lt;&gt;""),'OWY16'!C109,"")</f>
        <v/>
      </c>
    </row>
    <row r="110" spans="1:8" ht="15" x14ac:dyDescent="0.25">
      <c r="A110" s="35">
        <v>45894</v>
      </c>
      <c r="B110">
        <v>176.4</v>
      </c>
      <c r="C110">
        <v>131.1</v>
      </c>
      <c r="D110" s="34">
        <v>126</v>
      </c>
      <c r="E110" s="34">
        <v>142</v>
      </c>
      <c r="F110" s="34">
        <v>152</v>
      </c>
      <c r="G110" s="34">
        <v>187</v>
      </c>
      <c r="H110" s="79" t="str">
        <f>IF(AND('OWY16'!C110&gt;=0,'OWY16'!C110&lt;&gt;""),'OWY16'!C110,"")</f>
        <v/>
      </c>
    </row>
    <row r="111" spans="1:8" ht="15" x14ac:dyDescent="0.25">
      <c r="A111" s="35">
        <v>45895</v>
      </c>
      <c r="B111">
        <v>183.8</v>
      </c>
      <c r="C111">
        <v>129.19999999999999</v>
      </c>
      <c r="D111" s="34">
        <v>126</v>
      </c>
      <c r="E111" s="34">
        <v>142</v>
      </c>
      <c r="F111" s="34">
        <v>152</v>
      </c>
      <c r="G111" s="34">
        <v>187</v>
      </c>
      <c r="H111" s="79" t="str">
        <f>IF(AND('OWY16'!C111&gt;=0,'OWY16'!C111&lt;&gt;""),'OWY16'!C111,"")</f>
        <v/>
      </c>
    </row>
    <row r="112" spans="1:8" ht="15" x14ac:dyDescent="0.25">
      <c r="A112" s="35">
        <v>45896</v>
      </c>
      <c r="B112">
        <v>183.9</v>
      </c>
      <c r="C112">
        <v>122.7</v>
      </c>
      <c r="D112" s="34">
        <v>126</v>
      </c>
      <c r="E112" s="34">
        <v>142</v>
      </c>
      <c r="F112" s="34">
        <v>152</v>
      </c>
      <c r="G112" s="34">
        <v>187</v>
      </c>
      <c r="H112" s="79" t="str">
        <f>IF(AND('OWY16'!C112&gt;=0,'OWY16'!C112&lt;&gt;""),'OWY16'!C112,"")</f>
        <v/>
      </c>
    </row>
    <row r="113" spans="1:8" ht="15" x14ac:dyDescent="0.25">
      <c r="A113" s="35">
        <v>45897</v>
      </c>
      <c r="B113">
        <v>151.5</v>
      </c>
      <c r="C113">
        <v>126.5</v>
      </c>
      <c r="D113" s="34">
        <v>126</v>
      </c>
      <c r="E113" s="34">
        <v>142</v>
      </c>
      <c r="F113" s="34">
        <v>152</v>
      </c>
      <c r="G113" s="34">
        <v>187</v>
      </c>
      <c r="H113" s="79" t="str">
        <f>IF(AND('OWY16'!C113&gt;=0,'OWY16'!C113&lt;&gt;""),'OWY16'!C113,"")</f>
        <v/>
      </c>
    </row>
    <row r="114" spans="1:8" ht="15" x14ac:dyDescent="0.25">
      <c r="A114" s="35">
        <v>45898</v>
      </c>
      <c r="B114">
        <v>216.2</v>
      </c>
      <c r="C114">
        <v>146.19999999999999</v>
      </c>
      <c r="D114" s="34">
        <v>126</v>
      </c>
      <c r="E114" s="34">
        <v>142</v>
      </c>
      <c r="F114" s="34">
        <v>152</v>
      </c>
      <c r="G114" s="34">
        <v>187</v>
      </c>
      <c r="H114" s="79" t="str">
        <f>IF(AND('OWY16'!C114&gt;=0,'OWY16'!C114&lt;&gt;""),'OWY16'!C114,"")</f>
        <v/>
      </c>
    </row>
    <row r="115" spans="1:8" ht="15" x14ac:dyDescent="0.25">
      <c r="A115" s="35">
        <v>45899</v>
      </c>
      <c r="B115">
        <v>184.3</v>
      </c>
      <c r="C115">
        <v>140.1</v>
      </c>
      <c r="D115" s="34">
        <v>126</v>
      </c>
      <c r="E115" s="34">
        <v>142</v>
      </c>
      <c r="F115" s="34">
        <v>152</v>
      </c>
      <c r="G115" s="34">
        <v>187</v>
      </c>
      <c r="H115" s="79" t="str">
        <f>IF(AND('OWY16'!C115&gt;=0,'OWY16'!C115&lt;&gt;""),'OWY16'!C115,"")</f>
        <v/>
      </c>
    </row>
    <row r="116" spans="1:8" ht="15" x14ac:dyDescent="0.25">
      <c r="A116" s="35">
        <v>45900</v>
      </c>
      <c r="B116">
        <v>206.4</v>
      </c>
      <c r="C116">
        <v>129.1</v>
      </c>
      <c r="D116" s="34">
        <v>126</v>
      </c>
      <c r="E116" s="34">
        <v>142</v>
      </c>
      <c r="F116" s="34">
        <v>152</v>
      </c>
      <c r="G116" s="34">
        <v>187</v>
      </c>
      <c r="H116" s="79" t="str">
        <f>IF(AND('OWY16'!C116&gt;=0,'OWY16'!C116&lt;&gt;""),'OWY16'!C116,"")</f>
        <v/>
      </c>
    </row>
    <row r="117" spans="1:8" ht="15" x14ac:dyDescent="0.25">
      <c r="A117" s="35">
        <v>45901</v>
      </c>
      <c r="B117">
        <v>163</v>
      </c>
      <c r="C117">
        <v>116.7</v>
      </c>
      <c r="D117" s="34">
        <v>126</v>
      </c>
      <c r="E117" s="34">
        <v>142</v>
      </c>
      <c r="F117" s="34">
        <v>152</v>
      </c>
      <c r="G117" s="34">
        <v>187</v>
      </c>
      <c r="H117" s="79" t="str">
        <f>IF(AND('OWY16'!C117&gt;=0,'OWY16'!C117&lt;&gt;""),'OWY16'!C117,"")</f>
        <v/>
      </c>
    </row>
    <row r="118" spans="1:8" ht="15" x14ac:dyDescent="0.25">
      <c r="A118" s="35">
        <v>45902</v>
      </c>
      <c r="B118">
        <v>167.8</v>
      </c>
      <c r="C118">
        <v>137</v>
      </c>
      <c r="D118" s="34">
        <v>126</v>
      </c>
      <c r="E118" s="34">
        <v>142</v>
      </c>
      <c r="F118" s="34">
        <v>152</v>
      </c>
      <c r="G118" s="34">
        <v>187</v>
      </c>
      <c r="H118" s="79" t="str">
        <f>IF(AND('OWY16'!C118&gt;=0,'OWY16'!C118&lt;&gt;""),'OWY16'!C118,"")</f>
        <v/>
      </c>
    </row>
    <row r="119" spans="1:8" ht="15" x14ac:dyDescent="0.25">
      <c r="A119" s="35">
        <v>45903</v>
      </c>
      <c r="B119">
        <v>186.2</v>
      </c>
      <c r="C119">
        <v>113</v>
      </c>
      <c r="D119" s="34">
        <v>126</v>
      </c>
      <c r="E119" s="34">
        <v>142</v>
      </c>
      <c r="F119" s="34">
        <v>152</v>
      </c>
      <c r="G119" s="34">
        <v>187</v>
      </c>
      <c r="H119" s="79" t="str">
        <f>IF(AND('OWY16'!C119&gt;=0,'OWY16'!C119&lt;&gt;""),'OWY16'!C119,"")</f>
        <v/>
      </c>
    </row>
    <row r="120" spans="1:8" ht="15" x14ac:dyDescent="0.25">
      <c r="A120" s="35">
        <v>45904</v>
      </c>
      <c r="B120">
        <v>168.8</v>
      </c>
      <c r="C120">
        <v>122.8</v>
      </c>
      <c r="D120" s="34">
        <v>126</v>
      </c>
      <c r="E120" s="34">
        <v>142</v>
      </c>
      <c r="F120" s="34">
        <v>152</v>
      </c>
      <c r="G120" s="34">
        <v>187</v>
      </c>
      <c r="H120" s="79" t="str">
        <f>IF(AND('OWY16'!C120&gt;=0,'OWY16'!C120&lt;&gt;""),'OWY16'!C120,"")</f>
        <v/>
      </c>
    </row>
    <row r="121" spans="1:8" ht="15" x14ac:dyDescent="0.25">
      <c r="A121" s="35">
        <v>45905</v>
      </c>
      <c r="B121">
        <v>148.9</v>
      </c>
      <c r="C121">
        <v>122.6</v>
      </c>
      <c r="D121" s="34">
        <v>126</v>
      </c>
      <c r="E121" s="34">
        <v>142</v>
      </c>
      <c r="F121" s="34">
        <v>152</v>
      </c>
      <c r="G121" s="34">
        <v>187</v>
      </c>
      <c r="H121" s="79" t="str">
        <f>IF(AND('OWY16'!C121&gt;=0,'OWY16'!C121&lt;&gt;""),'OWY16'!C121,"")</f>
        <v/>
      </c>
    </row>
    <row r="122" spans="1:8" ht="15" x14ac:dyDescent="0.25">
      <c r="A122" s="35">
        <v>45906</v>
      </c>
      <c r="B122">
        <v>172.2</v>
      </c>
      <c r="C122">
        <v>117.8</v>
      </c>
      <c r="D122" s="34">
        <v>126</v>
      </c>
      <c r="E122" s="34">
        <v>142</v>
      </c>
      <c r="F122" s="34">
        <v>152</v>
      </c>
      <c r="G122" s="34">
        <v>187</v>
      </c>
      <c r="H122" s="79" t="str">
        <f>IF(AND('OWY16'!C122&gt;=0,'OWY16'!C122&lt;&gt;""),'OWY16'!C122,"")</f>
        <v/>
      </c>
    </row>
    <row r="123" spans="1:8" ht="15" x14ac:dyDescent="0.25">
      <c r="A123" s="35">
        <v>45907</v>
      </c>
      <c r="B123">
        <v>221</v>
      </c>
      <c r="C123">
        <v>130</v>
      </c>
      <c r="D123" s="34">
        <v>126</v>
      </c>
      <c r="E123" s="34">
        <v>142</v>
      </c>
      <c r="F123" s="34">
        <v>152</v>
      </c>
      <c r="G123" s="34">
        <v>187</v>
      </c>
      <c r="H123" s="79" t="str">
        <f>IF(AND('OWY16'!C123&gt;=0,'OWY16'!C123&lt;&gt;""),'OWY16'!C123,"")</f>
        <v/>
      </c>
    </row>
    <row r="124" spans="1:8" ht="15" x14ac:dyDescent="0.25">
      <c r="A124" s="35">
        <v>45908</v>
      </c>
      <c r="B124">
        <v>182.9</v>
      </c>
      <c r="C124">
        <v>121.4</v>
      </c>
      <c r="D124" s="34">
        <v>126</v>
      </c>
      <c r="E124" s="34">
        <v>142</v>
      </c>
      <c r="F124" s="34">
        <v>152</v>
      </c>
      <c r="G124" s="34">
        <v>187</v>
      </c>
      <c r="H124" s="79" t="str">
        <f>IF(AND('OWY16'!C124&gt;=0,'OWY16'!C124&lt;&gt;""),'OWY16'!C124,"")</f>
        <v/>
      </c>
    </row>
    <row r="125" spans="1:8" ht="15" x14ac:dyDescent="0.25">
      <c r="A125" s="35">
        <v>45909</v>
      </c>
      <c r="B125">
        <v>156.19999999999999</v>
      </c>
      <c r="C125">
        <v>115.6</v>
      </c>
      <c r="D125" s="34">
        <v>126</v>
      </c>
      <c r="E125" s="34">
        <v>142</v>
      </c>
      <c r="F125" s="34">
        <v>152</v>
      </c>
      <c r="G125" s="34">
        <v>187</v>
      </c>
      <c r="H125" s="79" t="str">
        <f>IF(AND('OWY16'!C125&gt;=0,'OWY16'!C125&lt;&gt;""),'OWY16'!C125,"")</f>
        <v/>
      </c>
    </row>
    <row r="126" spans="1:8" ht="15" x14ac:dyDescent="0.25">
      <c r="A126" s="35">
        <v>45910</v>
      </c>
      <c r="B126">
        <v>185.7</v>
      </c>
      <c r="C126">
        <v>122.4</v>
      </c>
      <c r="D126" s="34">
        <v>126</v>
      </c>
      <c r="E126" s="34">
        <v>142</v>
      </c>
      <c r="F126" s="34">
        <v>152</v>
      </c>
      <c r="G126" s="34">
        <v>187</v>
      </c>
      <c r="H126" s="79" t="str">
        <f>IF(AND('OWY16'!C126&gt;=0,'OWY16'!C126&lt;&gt;""),'OWY16'!C126,"")</f>
        <v/>
      </c>
    </row>
    <row r="127" spans="1:8" ht="15" x14ac:dyDescent="0.25">
      <c r="A127" s="35">
        <v>45911</v>
      </c>
      <c r="B127">
        <v>189</v>
      </c>
      <c r="C127">
        <v>129</v>
      </c>
      <c r="D127" s="34">
        <v>126</v>
      </c>
      <c r="E127" s="34">
        <v>142</v>
      </c>
      <c r="F127" s="34">
        <v>152</v>
      </c>
      <c r="G127" s="34">
        <v>187</v>
      </c>
      <c r="H127" s="79" t="str">
        <f>IF(AND('OWY16'!C127&gt;=0,'OWY16'!C127&lt;&gt;""),'OWY16'!C127,"")</f>
        <v/>
      </c>
    </row>
    <row r="128" spans="1:8" ht="15" x14ac:dyDescent="0.25">
      <c r="A128" s="35">
        <v>45912</v>
      </c>
      <c r="B128">
        <v>152.80000000000001</v>
      </c>
      <c r="C128">
        <v>107.7</v>
      </c>
      <c r="D128" s="34">
        <v>126</v>
      </c>
      <c r="E128" s="34">
        <v>142</v>
      </c>
      <c r="F128" s="34">
        <v>152</v>
      </c>
      <c r="G128" s="34">
        <v>187</v>
      </c>
      <c r="H128" s="79" t="str">
        <f>IF(AND('OWY16'!C128&gt;=0,'OWY16'!C128&lt;&gt;""),'OWY16'!C128,"")</f>
        <v/>
      </c>
    </row>
    <row r="129" spans="1:8" ht="15" x14ac:dyDescent="0.25">
      <c r="A129" s="35">
        <v>45913</v>
      </c>
      <c r="B129">
        <v>165.5</v>
      </c>
      <c r="C129">
        <v>120.1</v>
      </c>
      <c r="D129" s="34">
        <v>126</v>
      </c>
      <c r="E129" s="34">
        <v>142</v>
      </c>
      <c r="F129" s="34">
        <v>152</v>
      </c>
      <c r="G129" s="34">
        <v>187</v>
      </c>
      <c r="H129" s="79" t="str">
        <f>IF(AND('OWY16'!C129&gt;=0,'OWY16'!C129&lt;&gt;""),'OWY16'!C129,"")</f>
        <v/>
      </c>
    </row>
    <row r="130" spans="1:8" ht="15" x14ac:dyDescent="0.25">
      <c r="A130" s="35">
        <v>45914</v>
      </c>
      <c r="B130">
        <v>143.6</v>
      </c>
      <c r="C130">
        <v>104.3</v>
      </c>
      <c r="D130" s="34">
        <v>126</v>
      </c>
      <c r="E130" s="34">
        <v>142</v>
      </c>
      <c r="F130" s="34">
        <v>152</v>
      </c>
      <c r="G130" s="34">
        <v>187</v>
      </c>
      <c r="H130" s="79" t="str">
        <f>IF(AND('OWY16'!C130&gt;=0,'OWY16'!C130&lt;&gt;""),'OWY16'!C130,"")</f>
        <v/>
      </c>
    </row>
    <row r="131" spans="1:8" ht="15" x14ac:dyDescent="0.25">
      <c r="A131" s="35">
        <v>45915</v>
      </c>
      <c r="B131">
        <v>193.8</v>
      </c>
      <c r="C131">
        <v>125</v>
      </c>
      <c r="D131" s="34">
        <v>126</v>
      </c>
      <c r="E131" s="34">
        <v>142</v>
      </c>
      <c r="F131" s="34">
        <v>152</v>
      </c>
      <c r="G131" s="34">
        <v>187</v>
      </c>
      <c r="H131" s="79" t="str">
        <f>IF(AND('OWY16'!C131&gt;=0,'OWY16'!C131&lt;&gt;""),'OWY16'!C131,"")</f>
        <v/>
      </c>
    </row>
    <row r="132" spans="1:8" ht="15" x14ac:dyDescent="0.25">
      <c r="A132" s="35">
        <v>45916</v>
      </c>
      <c r="B132">
        <v>154.30000000000001</v>
      </c>
      <c r="C132">
        <v>106.2</v>
      </c>
      <c r="D132" s="34">
        <v>126</v>
      </c>
      <c r="E132" s="34">
        <v>142</v>
      </c>
      <c r="F132" s="34">
        <v>152</v>
      </c>
      <c r="G132" s="34">
        <v>187</v>
      </c>
      <c r="H132" s="79" t="str">
        <f>IF(AND('OWY16'!C132&gt;=0,'OWY16'!C132&lt;&gt;""),'OWY16'!C132,"")</f>
        <v/>
      </c>
    </row>
    <row r="133" spans="1:8" ht="15" x14ac:dyDescent="0.25">
      <c r="A133" s="35">
        <v>45917</v>
      </c>
      <c r="B133">
        <v>164</v>
      </c>
      <c r="C133">
        <v>121.9</v>
      </c>
      <c r="D133" s="34">
        <v>126</v>
      </c>
      <c r="E133" s="34">
        <v>142</v>
      </c>
      <c r="F133" s="34">
        <v>152</v>
      </c>
      <c r="G133" s="34">
        <v>187</v>
      </c>
      <c r="H133" s="79" t="str">
        <f>IF(AND('OWY16'!C133&gt;=0,'OWY16'!C133&lt;&gt;""),'OWY16'!C133,"")</f>
        <v/>
      </c>
    </row>
    <row r="134" spans="1:8" ht="15" x14ac:dyDescent="0.25">
      <c r="A134" s="35">
        <v>45918</v>
      </c>
      <c r="B134">
        <v>296.89999999999998</v>
      </c>
      <c r="C134">
        <v>126.4</v>
      </c>
      <c r="D134" s="34">
        <v>126</v>
      </c>
      <c r="E134" s="34">
        <v>142</v>
      </c>
      <c r="F134" s="34">
        <v>152</v>
      </c>
      <c r="G134" s="34">
        <v>187</v>
      </c>
      <c r="H134" s="79" t="str">
        <f>IF(AND('OWY16'!C134&gt;=0,'OWY16'!C134&lt;&gt;""),'OWY16'!C134,"")</f>
        <v/>
      </c>
    </row>
    <row r="135" spans="1:8" ht="15" x14ac:dyDescent="0.25">
      <c r="A135" s="35">
        <v>45919</v>
      </c>
      <c r="B135">
        <v>128.80000000000001</v>
      </c>
      <c r="C135">
        <v>89.5</v>
      </c>
      <c r="D135" s="34">
        <v>126</v>
      </c>
      <c r="E135" s="34">
        <v>142</v>
      </c>
      <c r="F135" s="34">
        <v>152</v>
      </c>
      <c r="G135" s="34">
        <v>187</v>
      </c>
      <c r="H135" s="79" t="str">
        <f>IF(AND('OWY16'!C135&gt;=0,'OWY16'!C135&lt;&gt;""),'OWY16'!C135,"")</f>
        <v/>
      </c>
    </row>
    <row r="136" spans="1:8" ht="15" x14ac:dyDescent="0.25">
      <c r="A136" s="35">
        <v>45920</v>
      </c>
      <c r="B136">
        <v>144</v>
      </c>
      <c r="C136">
        <v>106</v>
      </c>
      <c r="D136" s="34">
        <v>126</v>
      </c>
      <c r="E136" s="34">
        <v>142</v>
      </c>
      <c r="F136" s="34">
        <v>152</v>
      </c>
      <c r="G136" s="34">
        <v>187</v>
      </c>
      <c r="H136" s="79" t="str">
        <f>IF(AND('OWY16'!C136&gt;=0,'OWY16'!C136&lt;&gt;""),'OWY16'!C136,"")</f>
        <v/>
      </c>
    </row>
    <row r="137" spans="1:8" ht="15" x14ac:dyDescent="0.25">
      <c r="A137" s="35">
        <v>45921</v>
      </c>
      <c r="B137">
        <v>145.9</v>
      </c>
      <c r="C137">
        <v>94.2</v>
      </c>
      <c r="D137" s="34">
        <v>126</v>
      </c>
      <c r="E137" s="34">
        <v>142</v>
      </c>
      <c r="F137" s="34">
        <v>152</v>
      </c>
      <c r="G137" s="34">
        <v>187</v>
      </c>
      <c r="H137" s="79" t="str">
        <f>IF(AND('OWY16'!C137&gt;=0,'OWY16'!C137&lt;&gt;""),'OWY16'!C137,"")</f>
        <v/>
      </c>
    </row>
    <row r="138" spans="1:8" ht="15" x14ac:dyDescent="0.25">
      <c r="A138" s="35">
        <v>45922</v>
      </c>
      <c r="B138">
        <v>191.8</v>
      </c>
      <c r="C138">
        <v>94.5</v>
      </c>
      <c r="D138" s="34">
        <v>126</v>
      </c>
      <c r="E138" s="34">
        <v>142</v>
      </c>
      <c r="F138" s="34">
        <v>152</v>
      </c>
      <c r="G138" s="34">
        <v>187</v>
      </c>
      <c r="H138" s="79" t="str">
        <f>IF(AND('OWY16'!C138&gt;=0,'OWY16'!C138&lt;&gt;""),'OWY16'!C138,"")</f>
        <v/>
      </c>
    </row>
    <row r="139" spans="1:8" ht="15" x14ac:dyDescent="0.25">
      <c r="A139" s="35">
        <v>45923</v>
      </c>
      <c r="B139">
        <v>196.7</v>
      </c>
      <c r="C139">
        <v>100.8</v>
      </c>
      <c r="D139" s="34">
        <v>126</v>
      </c>
      <c r="E139" s="34">
        <v>142</v>
      </c>
      <c r="F139" s="34">
        <v>152</v>
      </c>
      <c r="G139" s="34">
        <v>187</v>
      </c>
      <c r="H139" s="79" t="str">
        <f>IF(AND('OWY16'!C139&gt;=0,'OWY16'!C139&lt;&gt;""),'OWY16'!C139,"")</f>
        <v/>
      </c>
    </row>
    <row r="140" spans="1:8" ht="15" x14ac:dyDescent="0.25">
      <c r="A140" s="35">
        <v>45924</v>
      </c>
      <c r="B140">
        <v>165.5</v>
      </c>
      <c r="C140">
        <v>107.8</v>
      </c>
      <c r="D140" s="34">
        <v>126</v>
      </c>
      <c r="E140" s="34">
        <v>142</v>
      </c>
      <c r="F140" s="34">
        <v>152</v>
      </c>
      <c r="G140" s="34">
        <v>187</v>
      </c>
      <c r="H140" s="79" t="str">
        <f>IF(AND('OWY16'!C140&gt;=0,'OWY16'!C140&lt;&gt;""),'OWY16'!C140,"")</f>
        <v/>
      </c>
    </row>
    <row r="141" spans="1:8" ht="15" x14ac:dyDescent="0.25">
      <c r="A141" s="35">
        <v>45925</v>
      </c>
      <c r="B141">
        <v>169.1</v>
      </c>
      <c r="C141">
        <v>106.8</v>
      </c>
      <c r="D141" s="34">
        <v>126</v>
      </c>
      <c r="E141" s="34">
        <v>142</v>
      </c>
      <c r="F141" s="34">
        <v>152</v>
      </c>
      <c r="G141" s="34">
        <v>187</v>
      </c>
      <c r="H141" s="79" t="str">
        <f>IF(AND('OWY16'!C141&gt;=0,'OWY16'!C141&lt;&gt;""),'OWY16'!C141,"")</f>
        <v/>
      </c>
    </row>
    <row r="142" spans="1:8" ht="15" x14ac:dyDescent="0.25">
      <c r="A142" s="35">
        <v>45926</v>
      </c>
      <c r="B142">
        <v>161.4</v>
      </c>
      <c r="C142">
        <v>103.6</v>
      </c>
      <c r="D142" s="34">
        <v>126</v>
      </c>
      <c r="E142" s="34">
        <v>142</v>
      </c>
      <c r="F142" s="34">
        <v>152</v>
      </c>
      <c r="G142" s="34">
        <v>187</v>
      </c>
      <c r="H142" s="79" t="str">
        <f>IF(AND('OWY16'!C142&gt;=0,'OWY16'!C142&lt;&gt;""),'OWY16'!C142,"")</f>
        <v/>
      </c>
    </row>
    <row r="143" spans="1:8" ht="15" x14ac:dyDescent="0.25">
      <c r="A143" s="35">
        <v>45927</v>
      </c>
      <c r="B143">
        <v>179.7</v>
      </c>
      <c r="C143">
        <v>107.7</v>
      </c>
      <c r="D143" s="34">
        <v>126</v>
      </c>
      <c r="E143" s="34">
        <v>142</v>
      </c>
      <c r="F143" s="34">
        <v>152</v>
      </c>
      <c r="G143" s="34">
        <v>187</v>
      </c>
      <c r="H143" s="79" t="str">
        <f>IF(AND('OWY16'!C143&gt;=0,'OWY16'!C143&lt;&gt;""),'OWY16'!C143,"")</f>
        <v/>
      </c>
    </row>
    <row r="144" spans="1:8" ht="15" x14ac:dyDescent="0.25">
      <c r="A144" s="35">
        <v>45928</v>
      </c>
      <c r="B144">
        <v>161.69999999999999</v>
      </c>
      <c r="C144">
        <v>99.6</v>
      </c>
      <c r="D144" s="34">
        <v>126</v>
      </c>
      <c r="E144" s="34">
        <v>142</v>
      </c>
      <c r="F144" s="34">
        <v>152</v>
      </c>
      <c r="G144" s="34">
        <v>187</v>
      </c>
      <c r="H144" s="79" t="str">
        <f>IF(AND('OWY16'!C144&gt;=0,'OWY16'!C144&lt;&gt;""),'OWY16'!C144,"")</f>
        <v/>
      </c>
    </row>
    <row r="145" spans="1:8" ht="15" x14ac:dyDescent="0.25">
      <c r="A145" s="35">
        <v>45929</v>
      </c>
      <c r="B145">
        <v>155.1</v>
      </c>
      <c r="C145">
        <v>98.3</v>
      </c>
      <c r="D145" s="34">
        <v>126</v>
      </c>
      <c r="E145" s="34">
        <v>142</v>
      </c>
      <c r="F145" s="34">
        <v>152</v>
      </c>
      <c r="G145" s="34">
        <v>187</v>
      </c>
      <c r="H145" s="79" t="str">
        <f>IF(AND('OWY16'!C145&gt;=0,'OWY16'!C145&lt;&gt;""),'OWY16'!C145,"")</f>
        <v/>
      </c>
    </row>
    <row r="146" spans="1:8" ht="15" x14ac:dyDescent="0.25">
      <c r="A146" s="35">
        <v>45930</v>
      </c>
      <c r="B146">
        <v>182.2</v>
      </c>
      <c r="C146">
        <v>94.3</v>
      </c>
      <c r="D146" s="34">
        <v>126</v>
      </c>
      <c r="E146" s="34">
        <v>142</v>
      </c>
      <c r="F146" s="34">
        <v>152</v>
      </c>
      <c r="G146" s="34">
        <v>187</v>
      </c>
      <c r="H146" s="79" t="str">
        <f>IF(AND('OWY16'!C146&gt;=0,'OWY16'!C146&lt;&gt;""),'OWY16'!C146,"")</f>
        <v/>
      </c>
    </row>
    <row r="147" spans="1:8" ht="15" x14ac:dyDescent="0.25">
      <c r="A147" s="35">
        <v>45931</v>
      </c>
      <c r="B147">
        <v>157.5</v>
      </c>
      <c r="C147">
        <v>83.9</v>
      </c>
      <c r="D147" s="34">
        <v>126</v>
      </c>
      <c r="E147" s="34">
        <v>142</v>
      </c>
      <c r="F147" s="34">
        <v>152</v>
      </c>
      <c r="G147" s="34">
        <v>187</v>
      </c>
      <c r="H147" s="79" t="str">
        <f>IF(AND('OWY16'!C147&gt;=0,'OWY16'!C147&lt;&gt;""),'OWY16'!C147,"")</f>
        <v/>
      </c>
    </row>
    <row r="148" spans="1:8" ht="15" x14ac:dyDescent="0.25">
      <c r="A148" s="35">
        <v>45932</v>
      </c>
      <c r="B148">
        <v>209.1</v>
      </c>
      <c r="C148">
        <v>97</v>
      </c>
      <c r="D148" s="34">
        <v>126</v>
      </c>
      <c r="E148" s="34">
        <v>142</v>
      </c>
      <c r="F148" s="34">
        <v>152</v>
      </c>
      <c r="G148" s="34">
        <v>187</v>
      </c>
      <c r="H148" s="79" t="str">
        <f>IF(AND('OWY16'!C148&gt;=0,'OWY16'!C148&lt;&gt;""),'OWY16'!C148,"")</f>
        <v/>
      </c>
    </row>
    <row r="149" spans="1:8" ht="15" x14ac:dyDescent="0.25">
      <c r="A149" s="35">
        <v>45933</v>
      </c>
      <c r="B149">
        <v>141.9</v>
      </c>
      <c r="C149">
        <v>99.3</v>
      </c>
      <c r="D149" s="34">
        <v>126</v>
      </c>
      <c r="E149" s="34">
        <v>142</v>
      </c>
      <c r="F149" s="34">
        <v>152</v>
      </c>
      <c r="G149" s="34">
        <v>187</v>
      </c>
      <c r="H149" s="79" t="str">
        <f>IF(AND('OWY16'!C149&gt;=0,'OWY16'!C149&lt;&gt;""),'OWY16'!C149,"")</f>
        <v/>
      </c>
    </row>
    <row r="150" spans="1:8" ht="15" x14ac:dyDescent="0.25">
      <c r="A150" s="35">
        <v>45934</v>
      </c>
      <c r="B150">
        <v>181.4</v>
      </c>
      <c r="C150">
        <v>79.5</v>
      </c>
      <c r="D150" s="34">
        <v>126</v>
      </c>
      <c r="E150" s="34">
        <v>142</v>
      </c>
      <c r="F150" s="34">
        <v>152</v>
      </c>
      <c r="G150" s="34">
        <v>187</v>
      </c>
      <c r="H150" s="79" t="str">
        <f>IF(AND('OWY16'!C150&gt;=0,'OWY16'!C150&lt;&gt;""),'OWY16'!C150,"")</f>
        <v/>
      </c>
    </row>
    <row r="151" spans="1:8" ht="15" x14ac:dyDescent="0.25">
      <c r="A151" s="35">
        <v>45935</v>
      </c>
      <c r="B151">
        <v>121.4</v>
      </c>
      <c r="C151">
        <v>92.9</v>
      </c>
      <c r="D151" s="34">
        <v>126</v>
      </c>
      <c r="E151" s="34">
        <v>142</v>
      </c>
      <c r="F151" s="34">
        <v>152</v>
      </c>
      <c r="G151" s="34">
        <v>187</v>
      </c>
      <c r="H151" s="79" t="str">
        <f>IF(AND('OWY16'!C151&gt;=0,'OWY16'!C151&lt;&gt;""),'OWY16'!C151,"")</f>
        <v/>
      </c>
    </row>
    <row r="152" spans="1:8" ht="15" x14ac:dyDescent="0.25">
      <c r="A152" s="35">
        <v>45936</v>
      </c>
      <c r="B152">
        <v>145.1</v>
      </c>
      <c r="C152">
        <v>94.4</v>
      </c>
      <c r="D152" s="34">
        <v>126</v>
      </c>
      <c r="E152" s="34">
        <v>142</v>
      </c>
      <c r="F152" s="34">
        <v>152</v>
      </c>
      <c r="G152" s="34">
        <v>187</v>
      </c>
      <c r="H152" s="79" t="str">
        <f>IF(AND('OWY16'!C152&gt;=0,'OWY16'!C152&lt;&gt;""),'OWY16'!C152,"")</f>
        <v/>
      </c>
    </row>
    <row r="153" spans="1:8" ht="15" x14ac:dyDescent="0.25">
      <c r="A153" s="35">
        <v>45937</v>
      </c>
      <c r="B153">
        <v>192</v>
      </c>
      <c r="C153">
        <v>112.7</v>
      </c>
      <c r="D153" s="34">
        <v>126</v>
      </c>
      <c r="E153" s="34">
        <v>142</v>
      </c>
      <c r="F153" s="34">
        <v>152</v>
      </c>
      <c r="G153" s="34">
        <v>187</v>
      </c>
      <c r="H153" s="79" t="str">
        <f>IF(AND('OWY16'!C153&gt;=0,'OWY16'!C153&lt;&gt;""),'OWY16'!C153,"")</f>
        <v/>
      </c>
    </row>
    <row r="154" spans="1:8" ht="15" x14ac:dyDescent="0.25">
      <c r="A154" s="35">
        <v>45938</v>
      </c>
      <c r="B154">
        <v>200.1</v>
      </c>
      <c r="C154">
        <v>104.5</v>
      </c>
      <c r="D154" s="34">
        <v>126</v>
      </c>
      <c r="E154" s="34">
        <v>142</v>
      </c>
      <c r="F154" s="34">
        <v>152</v>
      </c>
      <c r="G154" s="34">
        <v>187</v>
      </c>
      <c r="H154" s="79" t="str">
        <f>IF(AND('OWY16'!C154&gt;=0,'OWY16'!C154&lt;&gt;""),'OWY16'!C154,"")</f>
        <v/>
      </c>
    </row>
    <row r="155" spans="1:8" ht="15" x14ac:dyDescent="0.25">
      <c r="A155" s="35">
        <v>45939</v>
      </c>
      <c r="B155">
        <v>172.5</v>
      </c>
      <c r="C155">
        <v>98.3</v>
      </c>
      <c r="D155" s="34">
        <v>126</v>
      </c>
      <c r="E155" s="34">
        <v>142</v>
      </c>
      <c r="F155" s="34">
        <v>152</v>
      </c>
      <c r="G155" s="34">
        <v>187</v>
      </c>
      <c r="H155" s="79" t="str">
        <f>IF(AND('OWY16'!C155&gt;=0,'OWY16'!C155&lt;&gt;""),'OWY16'!C155,"")</f>
        <v/>
      </c>
    </row>
    <row r="156" spans="1:8" ht="15" x14ac:dyDescent="0.25">
      <c r="A156" s="35">
        <v>45940</v>
      </c>
      <c r="B156">
        <v>169.4</v>
      </c>
      <c r="C156">
        <v>124.2</v>
      </c>
      <c r="D156" s="34">
        <v>126</v>
      </c>
      <c r="E156" s="34">
        <v>142</v>
      </c>
      <c r="F156" s="34">
        <v>152</v>
      </c>
      <c r="G156" s="34">
        <v>187</v>
      </c>
      <c r="H156" s="79" t="str">
        <f>IF(AND('OWY16'!C156&gt;=0,'OWY16'!C156&lt;&gt;""),'OWY16'!C156,"")</f>
        <v/>
      </c>
    </row>
    <row r="157" spans="1:8" ht="15" x14ac:dyDescent="0.25">
      <c r="A157" s="35">
        <v>45941</v>
      </c>
      <c r="B157">
        <v>154.4</v>
      </c>
      <c r="C157">
        <v>103.4</v>
      </c>
      <c r="D157" s="34">
        <v>126</v>
      </c>
      <c r="E157" s="34">
        <v>142</v>
      </c>
      <c r="F157" s="34">
        <v>152</v>
      </c>
      <c r="G157" s="34">
        <v>187</v>
      </c>
      <c r="H157" s="79" t="str">
        <f>IF(AND('OWY16'!C157&gt;=0,'OWY16'!C157&lt;&gt;""),'OWY16'!C157,"")</f>
        <v/>
      </c>
    </row>
    <row r="158" spans="1:8" ht="15" x14ac:dyDescent="0.25">
      <c r="A158" s="35">
        <v>45942</v>
      </c>
      <c r="B158">
        <v>185.1</v>
      </c>
      <c r="C158">
        <v>111.9</v>
      </c>
      <c r="D158" s="34">
        <v>126</v>
      </c>
      <c r="E158" s="34">
        <v>142</v>
      </c>
      <c r="F158" s="34">
        <v>152</v>
      </c>
      <c r="G158" s="34">
        <v>187</v>
      </c>
      <c r="H158" s="79" t="str">
        <f>IF(AND('OWY16'!C158&gt;=0,'OWY16'!C158&lt;&gt;""),'OWY16'!C158,"")</f>
        <v/>
      </c>
    </row>
    <row r="159" spans="1:8" ht="15" x14ac:dyDescent="0.25">
      <c r="A159" s="35">
        <v>45943</v>
      </c>
      <c r="B159">
        <v>181.3</v>
      </c>
      <c r="C159">
        <v>112.4</v>
      </c>
      <c r="D159" s="34">
        <v>126</v>
      </c>
      <c r="E159" s="34">
        <v>142</v>
      </c>
      <c r="F159" s="34">
        <v>152</v>
      </c>
      <c r="G159" s="34">
        <v>187</v>
      </c>
      <c r="H159" s="79" t="str">
        <f>IF(AND('OWY16'!C159&gt;=0,'OWY16'!C159&lt;&gt;""),'OWY16'!C159,"")</f>
        <v/>
      </c>
    </row>
    <row r="160" spans="1:8" ht="15" x14ac:dyDescent="0.25">
      <c r="A160" s="35">
        <v>45944</v>
      </c>
      <c r="B160">
        <v>159.80000000000001</v>
      </c>
      <c r="C160">
        <v>114.6</v>
      </c>
      <c r="D160" s="34">
        <v>126</v>
      </c>
      <c r="E160" s="34">
        <v>142</v>
      </c>
      <c r="F160" s="34">
        <v>152</v>
      </c>
      <c r="G160" s="34">
        <v>187</v>
      </c>
      <c r="H160" s="79" t="str">
        <f>IF(AND('OWY16'!C160&gt;=0,'OWY16'!C160&lt;&gt;""),'OWY16'!C160,"")</f>
        <v/>
      </c>
    </row>
    <row r="161" spans="1:8" ht="15" x14ac:dyDescent="0.25">
      <c r="A161" s="35">
        <v>45945</v>
      </c>
      <c r="B161">
        <v>147.4</v>
      </c>
      <c r="C161">
        <v>111.6</v>
      </c>
      <c r="D161" s="34">
        <v>126</v>
      </c>
      <c r="E161" s="34">
        <v>142</v>
      </c>
      <c r="F161" s="34">
        <v>152</v>
      </c>
      <c r="G161" s="34">
        <v>187</v>
      </c>
      <c r="H161" s="79" t="str">
        <f>IF(AND('OWY16'!C161&gt;=0,'OWY16'!C161&lt;&gt;""),'OWY16'!C161,"")</f>
        <v/>
      </c>
    </row>
    <row r="162" spans="1:8" ht="15" x14ac:dyDescent="0.25">
      <c r="A162" s="35">
        <v>45946</v>
      </c>
      <c r="B162">
        <v>207.9</v>
      </c>
      <c r="C162">
        <v>134.69999999999999</v>
      </c>
      <c r="D162" s="34">
        <v>126</v>
      </c>
      <c r="E162" s="34">
        <v>142</v>
      </c>
      <c r="F162" s="34">
        <v>152</v>
      </c>
      <c r="G162" s="34">
        <v>187</v>
      </c>
      <c r="H162" s="79" t="str">
        <f>IF(AND('OWY16'!C162&gt;=0,'OWY16'!C162&lt;&gt;""),'OWY16'!C162,"")</f>
        <v/>
      </c>
    </row>
    <row r="163" spans="1:8" ht="15" x14ac:dyDescent="0.25">
      <c r="A163" s="35">
        <v>45947</v>
      </c>
      <c r="B163">
        <v>199.4</v>
      </c>
      <c r="C163">
        <v>139.4</v>
      </c>
      <c r="D163" s="34">
        <v>126</v>
      </c>
      <c r="E163" s="34">
        <v>142</v>
      </c>
      <c r="F163" s="34">
        <v>152</v>
      </c>
      <c r="G163" s="34">
        <v>187</v>
      </c>
      <c r="H163" s="79" t="str">
        <f>IF(AND('OWY16'!C163&gt;=0,'OWY16'!C163&lt;&gt;""),'OWY16'!C163,"")</f>
        <v/>
      </c>
    </row>
    <row r="164" spans="1:8" ht="15" x14ac:dyDescent="0.25">
      <c r="A164" s="35">
        <v>45948</v>
      </c>
      <c r="B164">
        <v>207.5</v>
      </c>
      <c r="C164">
        <v>110.1</v>
      </c>
      <c r="D164" s="34">
        <v>126</v>
      </c>
      <c r="E164" s="34">
        <v>142</v>
      </c>
      <c r="F164" s="34">
        <v>152</v>
      </c>
      <c r="G164" s="34">
        <v>187</v>
      </c>
      <c r="H164" s="79" t="str">
        <f>IF(AND('OWY16'!C164&gt;=0,'OWY16'!C164&lt;&gt;""),'OWY16'!C164,"")</f>
        <v/>
      </c>
    </row>
    <row r="165" spans="1:8" ht="15" x14ac:dyDescent="0.25">
      <c r="A165" s="35">
        <v>45949</v>
      </c>
      <c r="B165">
        <v>195.3</v>
      </c>
      <c r="C165">
        <v>97.5</v>
      </c>
      <c r="D165" s="34">
        <v>126</v>
      </c>
      <c r="E165" s="34">
        <v>142</v>
      </c>
      <c r="F165" s="34">
        <v>152</v>
      </c>
      <c r="G165" s="34">
        <v>187</v>
      </c>
      <c r="H165" s="79" t="str">
        <f>IF(AND('OWY16'!C165&gt;=0,'OWY16'!C165&lt;&gt;""),'OWY16'!C165,"")</f>
        <v/>
      </c>
    </row>
    <row r="166" spans="1:8" ht="15" x14ac:dyDescent="0.25">
      <c r="A166" s="35">
        <v>45950</v>
      </c>
      <c r="B166">
        <v>171.1</v>
      </c>
      <c r="C166">
        <v>116.5</v>
      </c>
      <c r="D166" s="34">
        <v>126</v>
      </c>
      <c r="E166" s="34">
        <v>142</v>
      </c>
      <c r="F166" s="34">
        <v>152</v>
      </c>
      <c r="G166" s="34">
        <v>187</v>
      </c>
      <c r="H166" s="79" t="str">
        <f>IF(AND('OWY16'!C166&gt;=0,'OWY16'!C166&lt;&gt;""),'OWY16'!C166,"")</f>
        <v/>
      </c>
    </row>
    <row r="167" spans="1:8" ht="15" x14ac:dyDescent="0.25">
      <c r="A167" s="35">
        <v>45951</v>
      </c>
      <c r="B167"/>
      <c r="C167"/>
      <c r="D167" s="34">
        <v>126</v>
      </c>
      <c r="E167" s="34">
        <v>142</v>
      </c>
      <c r="F167" s="34">
        <v>152</v>
      </c>
      <c r="G167" s="34">
        <v>187</v>
      </c>
      <c r="H167" s="79" t="str">
        <f>IF(AND('OWY16'!C167&gt;=0,'OWY16'!C167&lt;&gt;""),'OWY16'!C167,"")</f>
        <v/>
      </c>
    </row>
    <row r="168" spans="1:8" x14ac:dyDescent="0.2">
      <c r="A168" s="35">
        <v>45952</v>
      </c>
      <c r="D168" s="34">
        <v>126</v>
      </c>
      <c r="E168" s="34">
        <v>142</v>
      </c>
      <c r="F168" s="34">
        <v>152</v>
      </c>
      <c r="G168" s="34">
        <v>187</v>
      </c>
      <c r="H168" s="79" t="str">
        <f>IF(AND('OWY16'!C168&gt;=0,'OWY16'!C168&lt;&gt;""),'OWY16'!C168,"")</f>
        <v/>
      </c>
    </row>
    <row r="169" spans="1:8" x14ac:dyDescent="0.2">
      <c r="A169" s="35">
        <v>45953</v>
      </c>
      <c r="D169" s="34">
        <v>126</v>
      </c>
      <c r="E169" s="34">
        <v>142</v>
      </c>
      <c r="F169" s="34">
        <v>152</v>
      </c>
      <c r="G169" s="34">
        <v>187</v>
      </c>
      <c r="H169" s="79" t="str">
        <f>IF(AND('OWY16'!C169&gt;=0,'OWY16'!C169&lt;&gt;""),'OWY16'!C169,"")</f>
        <v/>
      </c>
    </row>
    <row r="170" spans="1:8" x14ac:dyDescent="0.2">
      <c r="A170" s="35">
        <v>45954</v>
      </c>
      <c r="D170" s="34">
        <v>126</v>
      </c>
      <c r="E170" s="34">
        <v>142</v>
      </c>
      <c r="F170" s="34">
        <v>152</v>
      </c>
      <c r="G170" s="34">
        <v>187</v>
      </c>
      <c r="H170" s="79" t="str">
        <f>IF(AND('OWY16'!C170&gt;=0,'OWY16'!C170&lt;&gt;""),'OWY16'!C170,"")</f>
        <v/>
      </c>
    </row>
    <row r="171" spans="1:8" x14ac:dyDescent="0.2">
      <c r="A171" s="35">
        <v>45955</v>
      </c>
      <c r="D171" s="34">
        <v>126</v>
      </c>
      <c r="E171" s="34">
        <v>142</v>
      </c>
      <c r="F171" s="34">
        <v>152</v>
      </c>
      <c r="G171" s="34">
        <v>187</v>
      </c>
      <c r="H171" s="79" t="str">
        <f>IF(AND('OWY16'!C171&gt;=0,'OWY16'!C171&lt;&gt;""),'OWY16'!C171,"")</f>
        <v/>
      </c>
    </row>
    <row r="172" spans="1:8" x14ac:dyDescent="0.2">
      <c r="A172" s="35">
        <v>45956</v>
      </c>
      <c r="D172" s="34">
        <v>126</v>
      </c>
      <c r="E172" s="34">
        <v>142</v>
      </c>
      <c r="F172" s="34">
        <v>152</v>
      </c>
      <c r="G172" s="34">
        <v>187</v>
      </c>
      <c r="H172" s="79" t="str">
        <f>IF(AND('OWY16'!C172&gt;=0,'OWY16'!C172&lt;&gt;""),'OWY16'!C172,"")</f>
        <v/>
      </c>
    </row>
    <row r="173" spans="1:8" x14ac:dyDescent="0.2">
      <c r="A173" s="35">
        <v>45957</v>
      </c>
      <c r="D173" s="34">
        <v>126</v>
      </c>
      <c r="E173" s="34">
        <v>142</v>
      </c>
      <c r="F173" s="34">
        <v>152</v>
      </c>
      <c r="G173" s="34">
        <v>187</v>
      </c>
      <c r="H173" s="79" t="str">
        <f>IF(AND('OWY16'!C173&gt;=0,'OWY16'!C173&lt;&gt;""),'OWY16'!C173,"")</f>
        <v/>
      </c>
    </row>
    <row r="174" spans="1:8" x14ac:dyDescent="0.2">
      <c r="A174" s="35">
        <v>45958</v>
      </c>
      <c r="D174" s="34">
        <v>126</v>
      </c>
      <c r="E174" s="34">
        <v>142</v>
      </c>
      <c r="F174" s="34">
        <v>152</v>
      </c>
      <c r="G174" s="34">
        <v>187</v>
      </c>
      <c r="H174" s="79" t="str">
        <f>IF(AND('OWY16'!C174&gt;=0,'OWY16'!C174&lt;&gt;""),'OWY16'!C174,"")</f>
        <v/>
      </c>
    </row>
    <row r="175" spans="1:8" x14ac:dyDescent="0.2">
      <c r="A175" s="35">
        <v>45959</v>
      </c>
      <c r="D175" s="34">
        <v>126</v>
      </c>
      <c r="E175" s="34">
        <v>142</v>
      </c>
      <c r="F175" s="34">
        <v>152</v>
      </c>
      <c r="G175" s="34">
        <v>187</v>
      </c>
      <c r="H175" s="79" t="str">
        <f>IF(AND('OWY16'!C175&gt;=0,'OWY16'!C175&lt;&gt;""),'OWY16'!C175,"")</f>
        <v/>
      </c>
    </row>
    <row r="176" spans="1:8" x14ac:dyDescent="0.2">
      <c r="A176" s="35">
        <v>45960</v>
      </c>
      <c r="D176" s="34">
        <v>126</v>
      </c>
      <c r="E176" s="34">
        <v>142</v>
      </c>
      <c r="F176" s="34">
        <v>152</v>
      </c>
      <c r="G176" s="34">
        <v>187</v>
      </c>
      <c r="H176" s="79" t="str">
        <f>IF(AND('OWY16'!C176&gt;=0,'OWY16'!C176&lt;&gt;""),'OWY16'!C176,"")</f>
        <v/>
      </c>
    </row>
    <row r="177" spans="1:8" x14ac:dyDescent="0.2">
      <c r="A177" s="35">
        <v>45961</v>
      </c>
      <c r="D177" s="34">
        <v>126</v>
      </c>
      <c r="E177" s="34">
        <v>142</v>
      </c>
      <c r="F177" s="34">
        <v>152</v>
      </c>
      <c r="G177" s="34">
        <v>187</v>
      </c>
      <c r="H177" s="79" t="str">
        <f>IF(AND('OWY16'!C177&gt;=0,'OWY16'!C177&lt;&gt;""),'OWY16'!C177,"")</f>
        <v/>
      </c>
    </row>
    <row r="178" spans="1:8" x14ac:dyDescent="0.2">
      <c r="A178" s="35">
        <v>45962</v>
      </c>
      <c r="D178" s="34">
        <v>126</v>
      </c>
      <c r="E178" s="34">
        <v>142</v>
      </c>
      <c r="F178" s="34">
        <v>152</v>
      </c>
      <c r="G178" s="34">
        <v>187</v>
      </c>
      <c r="H178" s="79" t="str">
        <f>IF(AND('OWY16'!C178&gt;=0,'OWY16'!C178&lt;&gt;""),'OWY16'!C178,"")</f>
        <v/>
      </c>
    </row>
    <row r="179" spans="1:8" x14ac:dyDescent="0.2">
      <c r="A179" s="35">
        <v>45963</v>
      </c>
      <c r="D179" s="34">
        <v>126</v>
      </c>
      <c r="E179" s="34">
        <v>142</v>
      </c>
      <c r="F179" s="34">
        <v>152</v>
      </c>
      <c r="G179" s="34">
        <v>187</v>
      </c>
      <c r="H179" s="79" t="str">
        <f>IF(AND('OWY16'!C179&gt;=0,'OWY16'!C179&lt;&gt;""),'OWY16'!C179,"")</f>
        <v/>
      </c>
    </row>
  </sheetData>
  <printOptions gridLines="1"/>
  <pageMargins left="0.75" right="0.7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79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ColWidth="9.140625" defaultRowHeight="18" customHeight="1" x14ac:dyDescent="0.25"/>
  <cols>
    <col min="1" max="1" width="9.140625" style="1"/>
    <col min="2" max="3" width="9.140625" style="2"/>
    <col min="4" max="4" width="9.140625" style="30"/>
    <col min="5" max="5" width="10.42578125" style="2" customWidth="1"/>
    <col min="6" max="7" width="10.28515625" style="2" customWidth="1"/>
    <col min="8" max="8" width="9.140625" style="30"/>
    <col min="9" max="9" width="10.28515625" style="30" customWidth="1"/>
    <col min="10" max="10" width="12" style="30" customWidth="1"/>
    <col min="11" max="11" width="11.28515625" style="30" customWidth="1"/>
    <col min="12" max="12" width="10.85546875" style="30" customWidth="1"/>
    <col min="13" max="13" width="10.28515625" style="2" customWidth="1"/>
    <col min="14" max="14" width="9.140625" style="2"/>
    <col min="15" max="15" width="9.140625" style="2" customWidth="1"/>
    <col min="16" max="17" width="9.140625" style="2"/>
    <col min="18" max="18" width="7.28515625" style="2" customWidth="1"/>
    <col min="19" max="19" width="11.42578125" style="89" bestFit="1" customWidth="1"/>
    <col min="20" max="20" width="9.140625" style="2"/>
    <col min="21" max="21" width="10.42578125" style="2" customWidth="1"/>
    <col min="22" max="23" width="11.7109375" style="2" customWidth="1"/>
    <col min="24" max="24" width="9.140625" style="2"/>
    <col min="25" max="25" width="6.28515625" style="2" customWidth="1"/>
    <col min="26" max="26" width="4.7109375" style="2" customWidth="1"/>
    <col min="27" max="27" width="10.85546875" style="2" customWidth="1"/>
    <col min="28" max="16384" width="9.140625" style="2"/>
  </cols>
  <sheetData>
    <row r="1" spans="1:29" ht="23.25" customHeight="1" x14ac:dyDescent="0.25">
      <c r="A1" s="136" t="s">
        <v>3</v>
      </c>
      <c r="B1" s="137"/>
      <c r="C1" s="137"/>
      <c r="D1" s="137"/>
      <c r="E1" s="137"/>
      <c r="F1" s="137"/>
      <c r="G1" s="137"/>
      <c r="H1" s="137"/>
      <c r="I1" s="32"/>
      <c r="J1" s="32"/>
      <c r="K1" s="32"/>
      <c r="L1" s="32"/>
    </row>
    <row r="2" spans="1:29" ht="44.25" customHeight="1" x14ac:dyDescent="0.25">
      <c r="A2" s="37" t="s">
        <v>0</v>
      </c>
      <c r="B2" s="38" t="s">
        <v>2</v>
      </c>
      <c r="C2" s="38" t="s">
        <v>1</v>
      </c>
      <c r="D2" s="38" t="s">
        <v>10</v>
      </c>
      <c r="E2" s="40" t="s">
        <v>37</v>
      </c>
      <c r="F2" s="40" t="s">
        <v>39</v>
      </c>
      <c r="G2" s="40" t="s">
        <v>38</v>
      </c>
      <c r="H2" s="45" t="s">
        <v>65</v>
      </c>
      <c r="I2" s="46" t="s">
        <v>16</v>
      </c>
      <c r="J2" s="46" t="s">
        <v>64</v>
      </c>
      <c r="K2" s="47" t="s">
        <v>67</v>
      </c>
      <c r="L2" s="46" t="s">
        <v>66</v>
      </c>
      <c r="M2" s="48" t="s">
        <v>41</v>
      </c>
      <c r="N2" s="147" t="s">
        <v>68</v>
      </c>
      <c r="O2" s="147"/>
      <c r="P2" s="147"/>
      <c r="Q2" s="147"/>
      <c r="R2" s="147"/>
      <c r="S2" s="147"/>
      <c r="T2" s="23"/>
      <c r="U2" s="23"/>
      <c r="AA2" s="4"/>
      <c r="AB2" s="4" t="s">
        <v>60</v>
      </c>
      <c r="AC2" s="4" t="s">
        <v>61</v>
      </c>
    </row>
    <row r="3" spans="1:29" ht="15" customHeight="1" x14ac:dyDescent="0.25">
      <c r="A3" s="16">
        <v>45787</v>
      </c>
      <c r="B3" s="4"/>
      <c r="C3" s="4"/>
      <c r="D3" s="42" t="str">
        <f>IF(C3&gt;AB$4,"H",IF(C3&gt;AB$3,"M",IF(AND(C3&gt;=0,C3&lt;&gt;""),"L","")))</f>
        <v/>
      </c>
      <c r="E3" s="4"/>
      <c r="F3" s="4"/>
      <c r="G3" s="99" t="str">
        <f>IF(F3&gt;AB$4,"H",IF(F3&gt;AB$3,"M",IF(AND(F3&gt;=0,F3&lt;&gt;""),"L","")))</f>
        <v/>
      </c>
      <c r="H3" s="42" t="str">
        <f>IF(E3&gt;AC$6,"E",IF(E3&gt;AC$5,"V",IF(E3&gt;AC$4,"H",IF(E3&gt;AC$3,"M",IF(AND(E3&gt;=0,E3&lt;&gt;""),"L","")))))</f>
        <v/>
      </c>
      <c r="I3" s="41"/>
      <c r="J3" s="41"/>
      <c r="K3" s="41"/>
      <c r="L3" s="41"/>
      <c r="M3" s="4"/>
      <c r="AA3" s="4" t="s">
        <v>27</v>
      </c>
      <c r="AB3" s="4">
        <v>25</v>
      </c>
      <c r="AC3" s="4">
        <v>19</v>
      </c>
    </row>
    <row r="4" spans="1:29" ht="15" customHeight="1" x14ac:dyDescent="0.25">
      <c r="A4" s="16">
        <v>45788</v>
      </c>
      <c r="B4" s="4"/>
      <c r="C4" s="4"/>
      <c r="D4" s="42" t="str">
        <f t="shared" ref="D4:D67" si="0">IF(C4&gt;AB$4,"H",IF(C4&gt;AB$3,"M",IF(AND(C4&gt;=0,C4&lt;&gt;""),"L","")))</f>
        <v/>
      </c>
      <c r="E4" s="4"/>
      <c r="F4" s="4"/>
      <c r="G4" s="99" t="str">
        <f t="shared" ref="G4:G67" si="1">IF(F4&gt;AB$4,"H",IF(F4&gt;AB$3,"M",IF(AND(F4&gt;=0,F4&lt;&gt;""),"L","")))</f>
        <v/>
      </c>
      <c r="H4" s="42" t="str">
        <f t="shared" ref="H4:H67" si="2">IF(E4&gt;AC$6,"E",IF(E4&gt;AC$5,"V",IF(E4&gt;AC$4,"H",IF(E4&gt;AC$3,"M",IF(AND(E4&gt;=0,E4&lt;&gt;""),"L","")))))</f>
        <v/>
      </c>
      <c r="I4" s="41"/>
      <c r="J4" s="41"/>
      <c r="K4" s="41"/>
      <c r="L4" s="41"/>
      <c r="M4" s="4"/>
      <c r="N4" s="138" t="s">
        <v>22</v>
      </c>
      <c r="O4" s="138"/>
      <c r="P4" s="139"/>
      <c r="Q4" s="6" t="s">
        <v>11</v>
      </c>
      <c r="AA4" s="4" t="s">
        <v>28</v>
      </c>
      <c r="AB4" s="4">
        <v>38</v>
      </c>
      <c r="AC4" s="4">
        <v>31</v>
      </c>
    </row>
    <row r="5" spans="1:29" ht="15" customHeight="1" x14ac:dyDescent="0.25">
      <c r="A5" s="16">
        <v>45789</v>
      </c>
      <c r="B5" s="4"/>
      <c r="C5" s="4"/>
      <c r="D5" s="42" t="str">
        <f t="shared" si="0"/>
        <v/>
      </c>
      <c r="E5" s="4"/>
      <c r="F5" s="4"/>
      <c r="G5" s="99" t="str">
        <f t="shared" si="1"/>
        <v/>
      </c>
      <c r="H5" s="42" t="str">
        <f t="shared" si="2"/>
        <v/>
      </c>
      <c r="I5" s="41"/>
      <c r="J5" s="41"/>
      <c r="K5" s="41"/>
      <c r="L5" s="41"/>
      <c r="M5" s="4"/>
      <c r="N5" s="140" t="s">
        <v>5</v>
      </c>
      <c r="O5" s="140"/>
      <c r="P5" s="140"/>
      <c r="Q5" s="7">
        <f>COUNTIF(H:H,"L")</f>
        <v>0</v>
      </c>
      <c r="AA5" s="4" t="s">
        <v>29</v>
      </c>
      <c r="AB5" s="4"/>
      <c r="AC5" s="4">
        <v>48</v>
      </c>
    </row>
    <row r="6" spans="1:29" ht="15" customHeight="1" x14ac:dyDescent="0.25">
      <c r="A6" s="16">
        <v>45790</v>
      </c>
      <c r="B6" s="4"/>
      <c r="C6" s="4"/>
      <c r="D6" s="42" t="str">
        <f t="shared" si="0"/>
        <v/>
      </c>
      <c r="E6" s="4"/>
      <c r="F6" s="4"/>
      <c r="G6" s="99" t="str">
        <f t="shared" si="1"/>
        <v/>
      </c>
      <c r="H6" s="42" t="str">
        <f t="shared" si="2"/>
        <v/>
      </c>
      <c r="I6" s="41"/>
      <c r="J6" s="41"/>
      <c r="K6" s="41"/>
      <c r="L6" s="41"/>
      <c r="M6" s="4"/>
      <c r="N6" s="141" t="s">
        <v>6</v>
      </c>
      <c r="O6" s="141"/>
      <c r="P6" s="141"/>
      <c r="Q6" s="8">
        <f>COUNTIF(H:H,"M")</f>
        <v>0</v>
      </c>
      <c r="AA6" s="4" t="s">
        <v>45</v>
      </c>
      <c r="AB6" s="4"/>
      <c r="AC6" s="4">
        <v>60</v>
      </c>
    </row>
    <row r="7" spans="1:29" ht="15" customHeight="1" x14ac:dyDescent="0.25">
      <c r="A7" s="16">
        <v>45791</v>
      </c>
      <c r="B7" s="4"/>
      <c r="C7" s="4"/>
      <c r="D7" s="42" t="str">
        <f t="shared" si="0"/>
        <v/>
      </c>
      <c r="E7" s="4"/>
      <c r="F7" s="4"/>
      <c r="G7" s="99" t="str">
        <f t="shared" si="1"/>
        <v/>
      </c>
      <c r="H7" s="42" t="str">
        <f t="shared" si="2"/>
        <v/>
      </c>
      <c r="I7" s="41"/>
      <c r="J7" s="41"/>
      <c r="K7" s="41"/>
      <c r="L7" s="41"/>
      <c r="M7" s="4"/>
      <c r="N7" s="142" t="s">
        <v>7</v>
      </c>
      <c r="O7" s="142"/>
      <c r="P7" s="142"/>
      <c r="Q7" s="9">
        <f>COUNTIF(H:H,"H")</f>
        <v>0</v>
      </c>
      <c r="AA7" s="4" t="s">
        <v>40</v>
      </c>
      <c r="AB7" s="4"/>
      <c r="AC7" s="4"/>
    </row>
    <row r="8" spans="1:29" ht="15" customHeight="1" x14ac:dyDescent="0.2">
      <c r="A8" s="16">
        <v>45792</v>
      </c>
      <c r="B8" s="4"/>
      <c r="C8" s="4"/>
      <c r="D8" s="42" t="str">
        <f t="shared" si="0"/>
        <v/>
      </c>
      <c r="E8" s="4"/>
      <c r="F8" s="4"/>
      <c r="G8" s="99" t="str">
        <f t="shared" si="1"/>
        <v/>
      </c>
      <c r="H8" s="42" t="str">
        <f t="shared" si="2"/>
        <v/>
      </c>
      <c r="I8" s="41"/>
      <c r="J8" s="41"/>
      <c r="K8" s="41"/>
      <c r="L8" s="41"/>
      <c r="M8" s="4"/>
      <c r="N8" s="146" t="s">
        <v>8</v>
      </c>
      <c r="O8" s="146"/>
      <c r="P8" s="146"/>
      <c r="Q8" s="10">
        <f>COUNTIF(H:H,"V")</f>
        <v>0</v>
      </c>
      <c r="T8" s="12"/>
      <c r="U8" s="12"/>
    </row>
    <row r="9" spans="1:29" ht="15" customHeight="1" x14ac:dyDescent="0.25">
      <c r="A9" s="16">
        <v>45793</v>
      </c>
      <c r="B9" s="4"/>
      <c r="C9" s="4"/>
      <c r="D9" s="42" t="str">
        <f t="shared" si="0"/>
        <v/>
      </c>
      <c r="E9" s="4"/>
      <c r="F9" s="4"/>
      <c r="G9" s="99" t="str">
        <f t="shared" si="1"/>
        <v/>
      </c>
      <c r="H9" s="42" t="str">
        <f t="shared" si="2"/>
        <v/>
      </c>
      <c r="I9" s="41"/>
      <c r="J9" s="41"/>
      <c r="K9" s="41"/>
      <c r="L9" s="41"/>
      <c r="M9" s="4"/>
      <c r="N9" s="145" t="s">
        <v>9</v>
      </c>
      <c r="O9" s="145"/>
      <c r="P9" s="145"/>
      <c r="Q9" s="11">
        <f>COUNTIF(H:H,"E")</f>
        <v>0</v>
      </c>
    </row>
    <row r="10" spans="1:29" ht="15" customHeight="1" x14ac:dyDescent="0.25">
      <c r="A10" s="16">
        <v>45794</v>
      </c>
      <c r="B10" s="4"/>
      <c r="C10" s="4"/>
      <c r="D10" s="42" t="str">
        <f t="shared" si="0"/>
        <v/>
      </c>
      <c r="E10" s="4"/>
      <c r="F10" s="4"/>
      <c r="G10" s="99" t="str">
        <f t="shared" si="1"/>
        <v/>
      </c>
      <c r="H10" s="42" t="str">
        <f t="shared" si="2"/>
        <v/>
      </c>
      <c r="I10" s="41"/>
      <c r="J10" s="41"/>
      <c r="K10" s="41"/>
      <c r="L10" s="41"/>
      <c r="M10" s="4"/>
    </row>
    <row r="11" spans="1:29" ht="15" customHeight="1" x14ac:dyDescent="0.25">
      <c r="A11" s="16">
        <v>45795</v>
      </c>
      <c r="B11" s="4"/>
      <c r="C11" s="4"/>
      <c r="D11" s="42" t="str">
        <f t="shared" si="0"/>
        <v/>
      </c>
      <c r="E11" s="4"/>
      <c r="F11" s="4"/>
      <c r="G11" s="99" t="str">
        <f t="shared" si="1"/>
        <v/>
      </c>
      <c r="H11" s="42" t="str">
        <f t="shared" si="2"/>
        <v/>
      </c>
      <c r="I11" s="41"/>
      <c r="J11" s="41"/>
      <c r="K11" s="41"/>
      <c r="L11" s="41"/>
      <c r="M11" s="4"/>
      <c r="N11" s="138" t="s">
        <v>23</v>
      </c>
      <c r="O11" s="143"/>
      <c r="P11" s="144"/>
      <c r="Q11" s="6" t="s">
        <v>56</v>
      </c>
      <c r="R11" s="4" t="s">
        <v>57</v>
      </c>
      <c r="S11" s="4" t="s">
        <v>58</v>
      </c>
      <c r="T11" s="4" t="s">
        <v>59</v>
      </c>
    </row>
    <row r="12" spans="1:29" ht="15" customHeight="1" x14ac:dyDescent="0.25">
      <c r="A12" s="16">
        <v>45796</v>
      </c>
      <c r="B12" s="4"/>
      <c r="C12" s="4"/>
      <c r="D12" s="42" t="str">
        <f t="shared" si="0"/>
        <v/>
      </c>
      <c r="E12" s="4"/>
      <c r="F12" s="4"/>
      <c r="G12" s="99" t="str">
        <f t="shared" si="1"/>
        <v/>
      </c>
      <c r="H12" s="42" t="str">
        <f t="shared" si="2"/>
        <v/>
      </c>
      <c r="I12" s="41"/>
      <c r="J12" s="41"/>
      <c r="K12" s="41"/>
      <c r="L12" s="41"/>
      <c r="M12" s="4"/>
      <c r="N12" s="138" t="s">
        <v>24</v>
      </c>
      <c r="O12" s="143"/>
      <c r="P12" s="144"/>
      <c r="Q12" s="6">
        <f>SUM(Q13:Q15)</f>
        <v>0</v>
      </c>
      <c r="R12" s="6">
        <f>SUM(Q13:Q15)</f>
        <v>0</v>
      </c>
      <c r="S12" s="4"/>
      <c r="T12" s="4"/>
    </row>
    <row r="13" spans="1:29" ht="15" customHeight="1" x14ac:dyDescent="0.25">
      <c r="A13" s="16">
        <v>45797</v>
      </c>
      <c r="B13" s="4"/>
      <c r="C13" s="4"/>
      <c r="D13" s="42" t="str">
        <f t="shared" si="0"/>
        <v/>
      </c>
      <c r="E13" s="4"/>
      <c r="F13" s="4"/>
      <c r="G13" s="99" t="str">
        <f t="shared" si="1"/>
        <v/>
      </c>
      <c r="H13" s="42" t="str">
        <f t="shared" si="2"/>
        <v/>
      </c>
      <c r="I13" s="41"/>
      <c r="J13" s="41"/>
      <c r="K13" s="41"/>
      <c r="L13" s="41"/>
      <c r="M13" s="4"/>
      <c r="N13" s="140" t="s">
        <v>5</v>
      </c>
      <c r="O13" s="140"/>
      <c r="P13" s="140"/>
      <c r="Q13" s="7">
        <f>COUNTIF(D:D,"L")</f>
        <v>0</v>
      </c>
      <c r="R13" s="7">
        <f>COUNTIF(G:G,"L")</f>
        <v>0</v>
      </c>
      <c r="S13" s="90" t="e">
        <f>Q13/Q$12</f>
        <v>#DIV/0!</v>
      </c>
      <c r="T13" s="90" t="e">
        <f>R13/R$12</f>
        <v>#DIV/0!</v>
      </c>
    </row>
    <row r="14" spans="1:29" ht="15" customHeight="1" x14ac:dyDescent="0.25">
      <c r="A14" s="16">
        <v>45798</v>
      </c>
      <c r="B14" s="4"/>
      <c r="C14" s="4"/>
      <c r="D14" s="42" t="str">
        <f t="shared" si="0"/>
        <v/>
      </c>
      <c r="E14" s="4"/>
      <c r="F14" s="4"/>
      <c r="G14" s="99" t="str">
        <f t="shared" si="1"/>
        <v/>
      </c>
      <c r="H14" s="42" t="str">
        <f t="shared" si="2"/>
        <v/>
      </c>
      <c r="I14" s="41"/>
      <c r="J14" s="41"/>
      <c r="K14" s="41"/>
      <c r="L14" s="41"/>
      <c r="M14" s="4"/>
      <c r="N14" s="141" t="s">
        <v>6</v>
      </c>
      <c r="O14" s="141"/>
      <c r="P14" s="141"/>
      <c r="Q14" s="8">
        <f>COUNTIF(D:D,"M")</f>
        <v>0</v>
      </c>
      <c r="R14" s="8">
        <f>COUNTIF(G:G,"M")</f>
        <v>0</v>
      </c>
      <c r="S14" s="91" t="e">
        <f t="shared" ref="S14:T15" si="3">Q14/Q$12</f>
        <v>#DIV/0!</v>
      </c>
      <c r="T14" s="91" t="e">
        <f t="shared" si="3"/>
        <v>#DIV/0!</v>
      </c>
    </row>
    <row r="15" spans="1:29" ht="15" customHeight="1" x14ac:dyDescent="0.25">
      <c r="A15" s="16">
        <v>45799</v>
      </c>
      <c r="B15" s="4"/>
      <c r="C15" s="4"/>
      <c r="D15" s="42" t="str">
        <f t="shared" si="0"/>
        <v/>
      </c>
      <c r="E15" s="4"/>
      <c r="F15" s="4"/>
      <c r="G15" s="99" t="str">
        <f t="shared" si="1"/>
        <v/>
      </c>
      <c r="H15" s="42" t="str">
        <f t="shared" si="2"/>
        <v/>
      </c>
      <c r="I15" s="41"/>
      <c r="J15" s="41"/>
      <c r="K15" s="41"/>
      <c r="L15" s="41"/>
      <c r="M15" s="4"/>
      <c r="N15" s="142" t="s">
        <v>7</v>
      </c>
      <c r="O15" s="142"/>
      <c r="P15" s="142"/>
      <c r="Q15" s="9">
        <f>COUNTIF(D:D,"H")</f>
        <v>0</v>
      </c>
      <c r="R15" s="9">
        <f>COUNTIF(G:G,"H")</f>
        <v>0</v>
      </c>
      <c r="S15" s="92" t="e">
        <f t="shared" si="3"/>
        <v>#DIV/0!</v>
      </c>
      <c r="T15" s="92" t="e">
        <f t="shared" si="3"/>
        <v>#DIV/0!</v>
      </c>
      <c r="U15" s="89"/>
    </row>
    <row r="16" spans="1:29" ht="15" customHeight="1" x14ac:dyDescent="0.25">
      <c r="A16" s="16">
        <v>45800</v>
      </c>
      <c r="B16" s="4"/>
      <c r="C16" s="4"/>
      <c r="D16" s="42" t="str">
        <f t="shared" si="0"/>
        <v/>
      </c>
      <c r="E16" s="4"/>
      <c r="F16" s="4"/>
      <c r="G16" s="99" t="str">
        <f t="shared" si="1"/>
        <v/>
      </c>
      <c r="H16" s="42" t="str">
        <f t="shared" si="2"/>
        <v/>
      </c>
      <c r="I16" s="41"/>
      <c r="J16" s="41"/>
      <c r="K16" s="41"/>
      <c r="L16" s="41"/>
      <c r="M16" s="4"/>
    </row>
    <row r="17" spans="1:20" ht="15" customHeight="1" x14ac:dyDescent="0.25">
      <c r="A17" s="16">
        <v>45801</v>
      </c>
      <c r="B17" s="4"/>
      <c r="C17" s="4"/>
      <c r="D17" s="42" t="str">
        <f t="shared" si="0"/>
        <v/>
      </c>
      <c r="E17" s="4"/>
      <c r="F17" s="4"/>
      <c r="G17" s="99" t="str">
        <f t="shared" si="1"/>
        <v/>
      </c>
      <c r="H17" s="42" t="str">
        <f t="shared" si="2"/>
        <v/>
      </c>
      <c r="I17" s="41"/>
      <c r="J17" s="41"/>
      <c r="K17" s="41"/>
      <c r="L17" s="41"/>
      <c r="M17" s="4"/>
      <c r="N17" s="58"/>
      <c r="O17" s="59"/>
      <c r="P17" s="59"/>
    </row>
    <row r="18" spans="1:20" ht="15" customHeight="1" x14ac:dyDescent="0.25">
      <c r="A18" s="16">
        <v>45802</v>
      </c>
      <c r="B18" s="4"/>
      <c r="C18" s="4"/>
      <c r="D18" s="42" t="str">
        <f t="shared" si="0"/>
        <v/>
      </c>
      <c r="E18" s="4"/>
      <c r="F18" s="4"/>
      <c r="G18" s="99" t="str">
        <f t="shared" si="1"/>
        <v/>
      </c>
      <c r="H18" s="42" t="str">
        <f t="shared" si="2"/>
        <v/>
      </c>
      <c r="I18" s="41"/>
      <c r="J18" s="41"/>
      <c r="K18" s="41"/>
      <c r="L18" s="41"/>
      <c r="M18" s="4"/>
      <c r="N18" s="60"/>
      <c r="O18" s="61"/>
      <c r="P18" s="94"/>
      <c r="T18" s="89"/>
    </row>
    <row r="19" spans="1:20" ht="15" customHeight="1" x14ac:dyDescent="0.25">
      <c r="A19" s="16">
        <v>45803</v>
      </c>
      <c r="B19" s="4"/>
      <c r="C19" s="4"/>
      <c r="D19" s="42" t="str">
        <f t="shared" si="0"/>
        <v/>
      </c>
      <c r="E19" s="4"/>
      <c r="F19" s="4"/>
      <c r="G19" s="99" t="str">
        <f t="shared" si="1"/>
        <v/>
      </c>
      <c r="H19" s="42" t="str">
        <f t="shared" si="2"/>
        <v/>
      </c>
      <c r="I19" s="41"/>
      <c r="J19" s="41"/>
      <c r="K19" s="41"/>
      <c r="L19" s="41"/>
      <c r="M19" s="4"/>
      <c r="N19" s="62"/>
      <c r="O19" s="62"/>
      <c r="P19" s="62"/>
      <c r="Q19" s="62"/>
      <c r="T19" s="89"/>
    </row>
    <row r="20" spans="1:20" ht="15" customHeight="1" x14ac:dyDescent="0.25">
      <c r="A20" s="16">
        <v>45804</v>
      </c>
      <c r="B20" s="4"/>
      <c r="C20" s="4"/>
      <c r="D20" s="42" t="str">
        <f t="shared" si="0"/>
        <v/>
      </c>
      <c r="E20" s="4"/>
      <c r="F20" s="4"/>
      <c r="G20" s="99" t="str">
        <f t="shared" si="1"/>
        <v/>
      </c>
      <c r="H20" s="42" t="str">
        <f t="shared" si="2"/>
        <v/>
      </c>
      <c r="I20" s="41"/>
      <c r="J20" s="41"/>
      <c r="K20" s="41"/>
      <c r="L20" s="41"/>
      <c r="M20" s="4"/>
      <c r="T20" s="89"/>
    </row>
    <row r="21" spans="1:20" ht="15" customHeight="1" x14ac:dyDescent="0.25">
      <c r="A21" s="16">
        <v>45805</v>
      </c>
      <c r="B21" s="4"/>
      <c r="C21" s="4"/>
      <c r="D21" s="42" t="str">
        <f t="shared" si="0"/>
        <v/>
      </c>
      <c r="E21" s="4"/>
      <c r="F21" s="4"/>
      <c r="G21" s="99" t="str">
        <f t="shared" si="1"/>
        <v/>
      </c>
      <c r="H21" s="42" t="str">
        <f t="shared" si="2"/>
        <v/>
      </c>
      <c r="I21" s="41"/>
      <c r="J21" s="41"/>
      <c r="K21" s="41"/>
      <c r="L21" s="41"/>
      <c r="M21" s="4"/>
      <c r="N21" s="52"/>
      <c r="Q21" s="53"/>
      <c r="T21" s="89"/>
    </row>
    <row r="22" spans="1:20" ht="15" customHeight="1" x14ac:dyDescent="0.25">
      <c r="A22" s="16">
        <v>45806</v>
      </c>
      <c r="B22" s="4"/>
      <c r="C22" s="4"/>
      <c r="D22" s="42" t="str">
        <f t="shared" si="0"/>
        <v/>
      </c>
      <c r="E22" s="4"/>
      <c r="F22" s="4"/>
      <c r="G22" s="99" t="str">
        <f t="shared" si="1"/>
        <v/>
      </c>
      <c r="H22" s="42" t="str">
        <f t="shared" si="2"/>
        <v/>
      </c>
      <c r="I22" s="41"/>
      <c r="J22" s="41"/>
      <c r="K22" s="41"/>
      <c r="L22" s="41"/>
      <c r="M22" s="4"/>
      <c r="T22" s="89"/>
    </row>
    <row r="23" spans="1:20" ht="15" customHeight="1" x14ac:dyDescent="0.25">
      <c r="A23" s="16">
        <v>45807</v>
      </c>
      <c r="B23" s="4"/>
      <c r="C23" s="4"/>
      <c r="D23" s="42" t="str">
        <f t="shared" si="0"/>
        <v/>
      </c>
      <c r="E23" s="4"/>
      <c r="F23" s="4"/>
      <c r="G23" s="99" t="str">
        <f t="shared" si="1"/>
        <v/>
      </c>
      <c r="H23" s="42" t="str">
        <f t="shared" si="2"/>
        <v/>
      </c>
      <c r="I23" s="41"/>
      <c r="J23" s="41"/>
      <c r="K23" s="41"/>
      <c r="L23" s="41"/>
      <c r="M23" s="4"/>
      <c r="T23" s="89"/>
    </row>
    <row r="24" spans="1:20" ht="15" customHeight="1" x14ac:dyDescent="0.25">
      <c r="A24" s="16">
        <v>45808</v>
      </c>
      <c r="B24" s="4"/>
      <c r="C24" s="4"/>
      <c r="D24" s="42" t="str">
        <f t="shared" si="0"/>
        <v/>
      </c>
      <c r="E24" s="4"/>
      <c r="F24" s="4"/>
      <c r="G24" s="99" t="str">
        <f t="shared" si="1"/>
        <v/>
      </c>
      <c r="H24" s="42" t="str">
        <f t="shared" si="2"/>
        <v/>
      </c>
      <c r="I24" s="41"/>
      <c r="J24" s="41"/>
      <c r="K24" s="41"/>
      <c r="L24" s="41"/>
      <c r="M24" s="4"/>
      <c r="T24" s="89"/>
    </row>
    <row r="25" spans="1:20" ht="15" customHeight="1" x14ac:dyDescent="0.25">
      <c r="A25" s="16">
        <v>45809</v>
      </c>
      <c r="B25" s="4"/>
      <c r="C25" s="4"/>
      <c r="D25" s="42" t="str">
        <f t="shared" si="0"/>
        <v/>
      </c>
      <c r="E25" s="4"/>
      <c r="F25" s="4"/>
      <c r="G25" s="99" t="str">
        <f t="shared" si="1"/>
        <v/>
      </c>
      <c r="H25" s="42" t="str">
        <f t="shared" si="2"/>
        <v/>
      </c>
      <c r="I25" s="41"/>
      <c r="J25" s="41"/>
      <c r="K25" s="41"/>
      <c r="L25" s="41"/>
      <c r="M25" s="4"/>
      <c r="T25" s="89"/>
    </row>
    <row r="26" spans="1:20" ht="15" customHeight="1" x14ac:dyDescent="0.25">
      <c r="A26" s="16">
        <v>45810</v>
      </c>
      <c r="B26" s="4"/>
      <c r="C26" s="4"/>
      <c r="D26" s="42" t="str">
        <f t="shared" si="0"/>
        <v/>
      </c>
      <c r="E26" s="4"/>
      <c r="F26" s="4"/>
      <c r="G26" s="99" t="str">
        <f t="shared" si="1"/>
        <v/>
      </c>
      <c r="H26" s="42" t="str">
        <f t="shared" si="2"/>
        <v/>
      </c>
      <c r="I26" s="41"/>
      <c r="J26" s="41"/>
      <c r="K26" s="41"/>
      <c r="L26" s="41"/>
      <c r="M26" s="4"/>
      <c r="T26" s="89"/>
    </row>
    <row r="27" spans="1:20" ht="15" customHeight="1" x14ac:dyDescent="0.25">
      <c r="A27" s="16">
        <v>45811</v>
      </c>
      <c r="B27" s="4"/>
      <c r="C27" s="4"/>
      <c r="D27" s="42" t="str">
        <f t="shared" si="0"/>
        <v/>
      </c>
      <c r="E27" s="4"/>
      <c r="F27" s="4"/>
      <c r="G27" s="99" t="str">
        <f t="shared" si="1"/>
        <v/>
      </c>
      <c r="H27" s="42" t="str">
        <f t="shared" si="2"/>
        <v/>
      </c>
      <c r="I27" s="41"/>
      <c r="J27" s="41"/>
      <c r="K27" s="41"/>
      <c r="L27" s="41"/>
      <c r="M27" s="4"/>
      <c r="T27" s="89"/>
    </row>
    <row r="28" spans="1:20" ht="15" customHeight="1" x14ac:dyDescent="0.25">
      <c r="A28" s="16">
        <v>45812</v>
      </c>
      <c r="B28" s="4"/>
      <c r="C28" s="4"/>
      <c r="D28" s="42" t="str">
        <f t="shared" si="0"/>
        <v/>
      </c>
      <c r="E28" s="4"/>
      <c r="F28" s="4"/>
      <c r="G28" s="99" t="str">
        <f t="shared" si="1"/>
        <v/>
      </c>
      <c r="H28" s="42" t="str">
        <f t="shared" si="2"/>
        <v/>
      </c>
      <c r="I28" s="41"/>
      <c r="J28" s="41"/>
      <c r="K28" s="41"/>
      <c r="L28" s="41"/>
      <c r="M28" s="4"/>
      <c r="T28" s="89"/>
    </row>
    <row r="29" spans="1:20" ht="15" customHeight="1" x14ac:dyDescent="0.25">
      <c r="A29" s="16">
        <v>45813</v>
      </c>
      <c r="B29" s="4"/>
      <c r="C29" s="4"/>
      <c r="D29" s="42" t="str">
        <f t="shared" si="0"/>
        <v/>
      </c>
      <c r="E29" s="4"/>
      <c r="F29" s="4"/>
      <c r="G29" s="99" t="str">
        <f t="shared" si="1"/>
        <v/>
      </c>
      <c r="H29" s="42" t="str">
        <f t="shared" si="2"/>
        <v/>
      </c>
      <c r="I29" s="41"/>
      <c r="J29" s="41"/>
      <c r="K29" s="41"/>
      <c r="L29" s="41"/>
      <c r="M29" s="4"/>
      <c r="T29" s="89"/>
    </row>
    <row r="30" spans="1:20" ht="15" customHeight="1" x14ac:dyDescent="0.25">
      <c r="A30" s="16">
        <v>45814</v>
      </c>
      <c r="B30" s="4"/>
      <c r="C30" s="4"/>
      <c r="D30" s="42" t="str">
        <f t="shared" si="0"/>
        <v/>
      </c>
      <c r="E30" s="4"/>
      <c r="F30" s="4"/>
      <c r="G30" s="99" t="str">
        <f t="shared" si="1"/>
        <v/>
      </c>
      <c r="H30" s="42" t="str">
        <f t="shared" si="2"/>
        <v/>
      </c>
      <c r="I30" s="41"/>
      <c r="J30" s="41"/>
      <c r="K30" s="41"/>
      <c r="L30" s="41"/>
      <c r="M30" s="4"/>
      <c r="T30" s="89"/>
    </row>
    <row r="31" spans="1:20" ht="15" customHeight="1" x14ac:dyDescent="0.25">
      <c r="A31" s="16">
        <v>45815</v>
      </c>
      <c r="B31" s="4"/>
      <c r="C31" s="4"/>
      <c r="D31" s="42" t="str">
        <f t="shared" si="0"/>
        <v/>
      </c>
      <c r="E31" s="4"/>
      <c r="F31" s="4"/>
      <c r="G31" s="99" t="str">
        <f t="shared" si="1"/>
        <v/>
      </c>
      <c r="H31" s="42" t="str">
        <f t="shared" si="2"/>
        <v/>
      </c>
      <c r="I31" s="41"/>
      <c r="J31" s="41"/>
      <c r="K31" s="41"/>
      <c r="L31" s="41"/>
      <c r="M31" s="4"/>
      <c r="T31" s="89"/>
    </row>
    <row r="32" spans="1:20" ht="15" customHeight="1" x14ac:dyDescent="0.25">
      <c r="A32" s="16">
        <v>45816</v>
      </c>
      <c r="B32" s="4"/>
      <c r="C32" s="4"/>
      <c r="D32" s="42" t="str">
        <f t="shared" si="0"/>
        <v/>
      </c>
      <c r="E32" s="4"/>
      <c r="F32" s="4"/>
      <c r="G32" s="99" t="str">
        <f t="shared" si="1"/>
        <v/>
      </c>
      <c r="H32" s="42" t="str">
        <f t="shared" si="2"/>
        <v/>
      </c>
      <c r="I32" s="41"/>
      <c r="J32" s="41"/>
      <c r="K32" s="41"/>
      <c r="L32" s="41"/>
      <c r="M32" s="4"/>
      <c r="T32" s="89"/>
    </row>
    <row r="33" spans="1:20" ht="15" customHeight="1" x14ac:dyDescent="0.25">
      <c r="A33" s="16">
        <v>45817</v>
      </c>
      <c r="B33" s="4"/>
      <c r="C33" s="4"/>
      <c r="D33" s="42" t="str">
        <f t="shared" si="0"/>
        <v/>
      </c>
      <c r="E33" s="4"/>
      <c r="F33" s="4"/>
      <c r="G33" s="99" t="str">
        <f t="shared" si="1"/>
        <v/>
      </c>
      <c r="H33" s="42" t="str">
        <f t="shared" si="2"/>
        <v/>
      </c>
      <c r="I33" s="41"/>
      <c r="J33" s="41"/>
      <c r="K33" s="41"/>
      <c r="L33" s="41"/>
      <c r="M33" s="4"/>
      <c r="T33" s="89"/>
    </row>
    <row r="34" spans="1:20" ht="15" customHeight="1" x14ac:dyDescent="0.25">
      <c r="A34" s="16">
        <v>45818</v>
      </c>
      <c r="B34" s="4"/>
      <c r="C34" s="4"/>
      <c r="D34" s="42" t="str">
        <f t="shared" si="0"/>
        <v/>
      </c>
      <c r="E34" s="4"/>
      <c r="F34" s="4"/>
      <c r="G34" s="99" t="str">
        <f t="shared" si="1"/>
        <v/>
      </c>
      <c r="H34" s="42" t="str">
        <f t="shared" si="2"/>
        <v/>
      </c>
      <c r="I34" s="41"/>
      <c r="J34" s="41"/>
      <c r="K34" s="41"/>
      <c r="L34" s="41"/>
      <c r="M34" s="4"/>
      <c r="T34" s="89"/>
    </row>
    <row r="35" spans="1:20" ht="15" customHeight="1" x14ac:dyDescent="0.25">
      <c r="A35" s="16">
        <v>45819</v>
      </c>
      <c r="B35" s="4"/>
      <c r="C35" s="4"/>
      <c r="D35" s="42" t="str">
        <f t="shared" si="0"/>
        <v/>
      </c>
      <c r="E35" s="4"/>
      <c r="F35" s="4"/>
      <c r="G35" s="99" t="str">
        <f t="shared" si="1"/>
        <v/>
      </c>
      <c r="H35" s="42" t="str">
        <f t="shared" si="2"/>
        <v/>
      </c>
      <c r="I35" s="41"/>
      <c r="J35" s="41"/>
      <c r="K35" s="41"/>
      <c r="L35" s="41"/>
      <c r="M35" s="4"/>
      <c r="T35" s="89"/>
    </row>
    <row r="36" spans="1:20" ht="15" customHeight="1" x14ac:dyDescent="0.25">
      <c r="A36" s="16">
        <v>45820</v>
      </c>
      <c r="B36" s="4"/>
      <c r="C36" s="4"/>
      <c r="D36" s="42" t="str">
        <f t="shared" si="0"/>
        <v/>
      </c>
      <c r="E36" s="4"/>
      <c r="F36" s="4"/>
      <c r="G36" s="99" t="str">
        <f t="shared" si="1"/>
        <v/>
      </c>
      <c r="H36" s="42" t="str">
        <f t="shared" si="2"/>
        <v/>
      </c>
      <c r="I36" s="41"/>
      <c r="J36" s="41"/>
      <c r="K36" s="41"/>
      <c r="L36" s="41"/>
      <c r="M36" s="4"/>
      <c r="T36" s="89"/>
    </row>
    <row r="37" spans="1:20" ht="15" customHeight="1" x14ac:dyDescent="0.25">
      <c r="A37" s="16">
        <v>45821</v>
      </c>
      <c r="B37" s="4"/>
      <c r="C37" s="4"/>
      <c r="D37" s="42" t="str">
        <f t="shared" si="0"/>
        <v/>
      </c>
      <c r="E37" s="4"/>
      <c r="F37" s="4"/>
      <c r="G37" s="99" t="str">
        <f t="shared" si="1"/>
        <v/>
      </c>
      <c r="H37" s="42" t="str">
        <f t="shared" si="2"/>
        <v/>
      </c>
      <c r="I37" s="41"/>
      <c r="J37" s="41"/>
      <c r="K37" s="41"/>
      <c r="L37" s="41"/>
      <c r="M37" s="4"/>
      <c r="T37" s="89"/>
    </row>
    <row r="38" spans="1:20" ht="15" customHeight="1" x14ac:dyDescent="0.25">
      <c r="A38" s="16">
        <v>45822</v>
      </c>
      <c r="B38" s="4"/>
      <c r="C38" s="4"/>
      <c r="D38" s="42" t="str">
        <f t="shared" si="0"/>
        <v/>
      </c>
      <c r="E38" s="4"/>
      <c r="F38" s="4"/>
      <c r="G38" s="99" t="str">
        <f t="shared" si="1"/>
        <v/>
      </c>
      <c r="H38" s="42" t="str">
        <f t="shared" si="2"/>
        <v/>
      </c>
      <c r="I38" s="41"/>
      <c r="J38" s="41"/>
      <c r="K38" s="41"/>
      <c r="L38" s="41"/>
      <c r="M38" s="4"/>
      <c r="T38" s="89"/>
    </row>
    <row r="39" spans="1:20" ht="15" customHeight="1" x14ac:dyDescent="0.25">
      <c r="A39" s="16">
        <v>45823</v>
      </c>
      <c r="B39" s="4"/>
      <c r="C39" s="4"/>
      <c r="D39" s="42" t="str">
        <f t="shared" si="0"/>
        <v/>
      </c>
      <c r="E39" s="4"/>
      <c r="F39" s="4"/>
      <c r="G39" s="99" t="str">
        <f t="shared" si="1"/>
        <v/>
      </c>
      <c r="H39" s="42" t="str">
        <f t="shared" si="2"/>
        <v/>
      </c>
      <c r="I39" s="41"/>
      <c r="J39" s="41"/>
      <c r="K39" s="41"/>
      <c r="L39" s="41"/>
      <c r="M39" s="4"/>
      <c r="T39" s="89"/>
    </row>
    <row r="40" spans="1:20" ht="15" customHeight="1" x14ac:dyDescent="0.25">
      <c r="A40" s="16">
        <v>45824</v>
      </c>
      <c r="B40" s="4"/>
      <c r="C40" s="4"/>
      <c r="D40" s="42" t="str">
        <f t="shared" si="0"/>
        <v/>
      </c>
      <c r="E40" s="4"/>
      <c r="F40" s="4"/>
      <c r="G40" s="99" t="str">
        <f t="shared" si="1"/>
        <v/>
      </c>
      <c r="H40" s="42" t="str">
        <f t="shared" si="2"/>
        <v/>
      </c>
      <c r="I40" s="41"/>
      <c r="J40" s="41"/>
      <c r="K40" s="41"/>
      <c r="L40" s="41"/>
      <c r="M40" s="4"/>
      <c r="T40" s="89"/>
    </row>
    <row r="41" spans="1:20" ht="15" customHeight="1" x14ac:dyDescent="0.25">
      <c r="A41" s="16">
        <v>45825</v>
      </c>
      <c r="B41" s="4"/>
      <c r="C41" s="4"/>
      <c r="D41" s="42" t="str">
        <f t="shared" si="0"/>
        <v/>
      </c>
      <c r="E41" s="4"/>
      <c r="F41" s="4"/>
      <c r="G41" s="99" t="str">
        <f t="shared" si="1"/>
        <v/>
      </c>
      <c r="H41" s="42" t="str">
        <f t="shared" si="2"/>
        <v/>
      </c>
      <c r="I41" s="41"/>
      <c r="J41" s="41"/>
      <c r="K41" s="41"/>
      <c r="L41" s="41"/>
      <c r="M41" s="4"/>
      <c r="T41" s="89"/>
    </row>
    <row r="42" spans="1:20" ht="15" customHeight="1" x14ac:dyDescent="0.25">
      <c r="A42" s="16">
        <v>45826</v>
      </c>
      <c r="B42" s="4"/>
      <c r="C42" s="4"/>
      <c r="D42" s="42" t="str">
        <f t="shared" si="0"/>
        <v/>
      </c>
      <c r="E42" s="4"/>
      <c r="F42" s="4"/>
      <c r="G42" s="99" t="str">
        <f t="shared" si="1"/>
        <v/>
      </c>
      <c r="H42" s="42" t="str">
        <f t="shared" si="2"/>
        <v/>
      </c>
      <c r="I42" s="41"/>
      <c r="J42" s="41"/>
      <c r="K42" s="41"/>
      <c r="L42" s="41"/>
      <c r="M42" s="4"/>
      <c r="T42" s="89"/>
    </row>
    <row r="43" spans="1:20" ht="15" customHeight="1" x14ac:dyDescent="0.25">
      <c r="A43" s="16">
        <v>45827</v>
      </c>
      <c r="B43" s="4"/>
      <c r="C43" s="4"/>
      <c r="D43" s="42" t="str">
        <f t="shared" si="0"/>
        <v/>
      </c>
      <c r="E43" s="4"/>
      <c r="F43" s="4"/>
      <c r="G43" s="99" t="str">
        <f t="shared" si="1"/>
        <v/>
      </c>
      <c r="H43" s="42" t="str">
        <f t="shared" si="2"/>
        <v/>
      </c>
      <c r="I43" s="41"/>
      <c r="J43" s="41"/>
      <c r="K43" s="41"/>
      <c r="L43" s="41"/>
      <c r="M43" s="4"/>
      <c r="T43" s="89"/>
    </row>
    <row r="44" spans="1:20" ht="15" customHeight="1" x14ac:dyDescent="0.25">
      <c r="A44" s="16">
        <v>45828</v>
      </c>
      <c r="B44" s="4"/>
      <c r="C44" s="4"/>
      <c r="D44" s="42" t="str">
        <f t="shared" si="0"/>
        <v/>
      </c>
      <c r="E44" s="4"/>
      <c r="F44" s="4"/>
      <c r="G44" s="99" t="str">
        <f t="shared" si="1"/>
        <v/>
      </c>
      <c r="H44" s="42" t="str">
        <f t="shared" si="2"/>
        <v/>
      </c>
      <c r="I44" s="41"/>
      <c r="J44" s="41"/>
      <c r="K44" s="41"/>
      <c r="L44" s="41"/>
      <c r="M44" s="4"/>
      <c r="T44" s="89"/>
    </row>
    <row r="45" spans="1:20" ht="15" customHeight="1" x14ac:dyDescent="0.25">
      <c r="A45" s="16">
        <v>45829</v>
      </c>
      <c r="B45" s="4"/>
      <c r="C45" s="4"/>
      <c r="D45" s="42" t="str">
        <f t="shared" si="0"/>
        <v/>
      </c>
      <c r="E45" s="4"/>
      <c r="F45" s="4"/>
      <c r="G45" s="99" t="str">
        <f t="shared" si="1"/>
        <v/>
      </c>
      <c r="H45" s="42" t="str">
        <f t="shared" si="2"/>
        <v/>
      </c>
      <c r="I45" s="41"/>
      <c r="J45" s="41"/>
      <c r="K45" s="41"/>
      <c r="L45" s="41"/>
      <c r="M45" s="4"/>
      <c r="T45" s="89"/>
    </row>
    <row r="46" spans="1:20" ht="15" customHeight="1" x14ac:dyDescent="0.25">
      <c r="A46" s="16">
        <v>45830</v>
      </c>
      <c r="B46" s="4"/>
      <c r="C46" s="4"/>
      <c r="D46" s="42" t="str">
        <f t="shared" si="0"/>
        <v/>
      </c>
      <c r="E46" s="4"/>
      <c r="F46" s="4"/>
      <c r="G46" s="99" t="str">
        <f t="shared" si="1"/>
        <v/>
      </c>
      <c r="H46" s="42" t="str">
        <f t="shared" si="2"/>
        <v/>
      </c>
      <c r="I46" s="41"/>
      <c r="J46" s="41"/>
      <c r="K46" s="41"/>
      <c r="L46" s="41"/>
      <c r="M46" s="4"/>
      <c r="T46" s="89"/>
    </row>
    <row r="47" spans="1:20" ht="15" customHeight="1" x14ac:dyDescent="0.25">
      <c r="A47" s="16">
        <v>45831</v>
      </c>
      <c r="B47" s="4"/>
      <c r="C47" s="4"/>
      <c r="D47" s="42" t="str">
        <f t="shared" si="0"/>
        <v/>
      </c>
      <c r="E47" s="4"/>
      <c r="F47" s="4"/>
      <c r="G47" s="99" t="str">
        <f t="shared" si="1"/>
        <v/>
      </c>
      <c r="H47" s="42" t="str">
        <f t="shared" si="2"/>
        <v/>
      </c>
      <c r="I47" s="41"/>
      <c r="J47" s="41"/>
      <c r="K47" s="41"/>
      <c r="L47" s="41"/>
      <c r="M47" s="4"/>
      <c r="T47" s="89"/>
    </row>
    <row r="48" spans="1:20" ht="15" customHeight="1" x14ac:dyDescent="0.25">
      <c r="A48" s="16">
        <v>45832</v>
      </c>
      <c r="B48" s="4"/>
      <c r="C48" s="4"/>
      <c r="D48" s="42" t="str">
        <f t="shared" si="0"/>
        <v/>
      </c>
      <c r="E48" s="4"/>
      <c r="F48" s="4"/>
      <c r="G48" s="99" t="str">
        <f t="shared" si="1"/>
        <v/>
      </c>
      <c r="H48" s="42" t="str">
        <f t="shared" si="2"/>
        <v/>
      </c>
      <c r="I48" s="41"/>
      <c r="J48" s="41"/>
      <c r="K48" s="41"/>
      <c r="L48" s="41"/>
      <c r="M48" s="4"/>
      <c r="T48" s="89"/>
    </row>
    <row r="49" spans="1:20" ht="15" customHeight="1" x14ac:dyDescent="0.25">
      <c r="A49" s="16">
        <v>45833</v>
      </c>
      <c r="B49" s="4"/>
      <c r="C49" s="4"/>
      <c r="D49" s="42" t="str">
        <f t="shared" si="0"/>
        <v/>
      </c>
      <c r="E49" s="4"/>
      <c r="F49" s="4"/>
      <c r="G49" s="99" t="str">
        <f t="shared" si="1"/>
        <v/>
      </c>
      <c r="H49" s="42" t="str">
        <f t="shared" si="2"/>
        <v/>
      </c>
      <c r="I49" s="41"/>
      <c r="J49" s="41"/>
      <c r="K49" s="41"/>
      <c r="L49" s="41"/>
      <c r="M49" s="4"/>
      <c r="T49" s="89"/>
    </row>
    <row r="50" spans="1:20" ht="15" customHeight="1" x14ac:dyDescent="0.25">
      <c r="A50" s="16">
        <v>45834</v>
      </c>
      <c r="B50" s="4"/>
      <c r="C50" s="4"/>
      <c r="D50" s="42" t="str">
        <f t="shared" si="0"/>
        <v/>
      </c>
      <c r="E50" s="4"/>
      <c r="F50" s="4"/>
      <c r="G50" s="99" t="str">
        <f t="shared" si="1"/>
        <v/>
      </c>
      <c r="H50" s="42" t="str">
        <f t="shared" si="2"/>
        <v/>
      </c>
      <c r="I50" s="41"/>
      <c r="J50" s="41"/>
      <c r="K50" s="41"/>
      <c r="L50" s="41"/>
      <c r="M50" s="4"/>
      <c r="T50" s="89"/>
    </row>
    <row r="51" spans="1:20" ht="15" customHeight="1" x14ac:dyDescent="0.25">
      <c r="A51" s="16">
        <v>45835</v>
      </c>
      <c r="B51" s="4"/>
      <c r="C51" s="4"/>
      <c r="D51" s="42" t="str">
        <f t="shared" si="0"/>
        <v/>
      </c>
      <c r="E51" s="4"/>
      <c r="F51" s="4"/>
      <c r="G51" s="99" t="str">
        <f t="shared" si="1"/>
        <v/>
      </c>
      <c r="H51" s="42" t="str">
        <f t="shared" si="2"/>
        <v/>
      </c>
      <c r="I51" s="41"/>
      <c r="J51" s="41"/>
      <c r="K51" s="41"/>
      <c r="L51" s="41"/>
      <c r="M51" s="4"/>
      <c r="T51" s="89"/>
    </row>
    <row r="52" spans="1:20" ht="15" customHeight="1" x14ac:dyDescent="0.25">
      <c r="A52" s="16">
        <v>45836</v>
      </c>
      <c r="B52" s="4"/>
      <c r="C52" s="4"/>
      <c r="D52" s="42" t="str">
        <f t="shared" si="0"/>
        <v/>
      </c>
      <c r="E52" s="4"/>
      <c r="F52" s="4"/>
      <c r="G52" s="99" t="str">
        <f t="shared" si="1"/>
        <v/>
      </c>
      <c r="H52" s="42" t="str">
        <f t="shared" si="2"/>
        <v/>
      </c>
      <c r="I52" s="41"/>
      <c r="J52" s="41"/>
      <c r="K52" s="41"/>
      <c r="L52" s="41"/>
      <c r="M52" s="4"/>
      <c r="T52" s="89"/>
    </row>
    <row r="53" spans="1:20" ht="15" customHeight="1" x14ac:dyDescent="0.25">
      <c r="A53" s="16">
        <v>45837</v>
      </c>
      <c r="B53" s="4"/>
      <c r="C53" s="4"/>
      <c r="D53" s="42" t="str">
        <f t="shared" si="0"/>
        <v/>
      </c>
      <c r="E53" s="4"/>
      <c r="F53" s="4"/>
      <c r="G53" s="99" t="str">
        <f t="shared" si="1"/>
        <v/>
      </c>
      <c r="H53" s="42" t="str">
        <f t="shared" si="2"/>
        <v/>
      </c>
      <c r="I53" s="41"/>
      <c r="J53" s="41"/>
      <c r="K53" s="41"/>
      <c r="L53" s="41"/>
      <c r="M53" s="4"/>
      <c r="T53" s="89"/>
    </row>
    <row r="54" spans="1:20" ht="15" customHeight="1" x14ac:dyDescent="0.25">
      <c r="A54" s="16">
        <v>45838</v>
      </c>
      <c r="B54" s="4"/>
      <c r="C54" s="4"/>
      <c r="D54" s="42" t="str">
        <f t="shared" si="0"/>
        <v/>
      </c>
      <c r="E54" s="4"/>
      <c r="F54" s="4"/>
      <c r="G54" s="99" t="str">
        <f t="shared" si="1"/>
        <v/>
      </c>
      <c r="H54" s="42" t="str">
        <f t="shared" si="2"/>
        <v/>
      </c>
      <c r="I54" s="41"/>
      <c r="J54" s="41"/>
      <c r="K54" s="41"/>
      <c r="L54" s="41"/>
      <c r="M54" s="4"/>
      <c r="T54" s="89"/>
    </row>
    <row r="55" spans="1:20" ht="15" customHeight="1" x14ac:dyDescent="0.25">
      <c r="A55" s="16">
        <v>45839</v>
      </c>
      <c r="B55" s="4"/>
      <c r="C55" s="4"/>
      <c r="D55" s="42" t="str">
        <f t="shared" si="0"/>
        <v/>
      </c>
      <c r="E55" s="4"/>
      <c r="F55" s="4"/>
      <c r="G55" s="99" t="str">
        <f t="shared" si="1"/>
        <v/>
      </c>
      <c r="H55" s="42" t="str">
        <f t="shared" si="2"/>
        <v/>
      </c>
      <c r="I55" s="41"/>
      <c r="J55" s="41"/>
      <c r="K55" s="41"/>
      <c r="L55" s="41"/>
      <c r="M55" s="4"/>
      <c r="T55" s="89"/>
    </row>
    <row r="56" spans="1:20" ht="15" customHeight="1" x14ac:dyDescent="0.25">
      <c r="A56" s="16">
        <v>45840</v>
      </c>
      <c r="B56" s="4"/>
      <c r="C56" s="4"/>
      <c r="D56" s="42" t="str">
        <f t="shared" si="0"/>
        <v/>
      </c>
      <c r="E56" s="4"/>
      <c r="F56" s="4"/>
      <c r="G56" s="99" t="str">
        <f t="shared" si="1"/>
        <v/>
      </c>
      <c r="H56" s="42" t="str">
        <f t="shared" si="2"/>
        <v/>
      </c>
      <c r="I56" s="41"/>
      <c r="J56" s="41"/>
      <c r="K56" s="41"/>
      <c r="L56" s="41"/>
      <c r="M56" s="4"/>
      <c r="T56" s="89"/>
    </row>
    <row r="57" spans="1:20" ht="15" customHeight="1" x14ac:dyDescent="0.25">
      <c r="A57" s="16">
        <v>45841</v>
      </c>
      <c r="B57" s="4"/>
      <c r="C57" s="4"/>
      <c r="D57" s="42" t="str">
        <f t="shared" si="0"/>
        <v/>
      </c>
      <c r="E57" s="4"/>
      <c r="F57" s="4"/>
      <c r="G57" s="99" t="str">
        <f t="shared" si="1"/>
        <v/>
      </c>
      <c r="H57" s="42" t="str">
        <f t="shared" si="2"/>
        <v/>
      </c>
      <c r="I57" s="41"/>
      <c r="J57" s="41"/>
      <c r="K57" s="41"/>
      <c r="L57" s="41"/>
      <c r="M57" s="4"/>
      <c r="T57" s="89"/>
    </row>
    <row r="58" spans="1:20" ht="15" customHeight="1" x14ac:dyDescent="0.25">
      <c r="A58" s="16">
        <v>45842</v>
      </c>
      <c r="B58" s="4"/>
      <c r="C58" s="4"/>
      <c r="D58" s="42" t="str">
        <f t="shared" si="0"/>
        <v/>
      </c>
      <c r="E58" s="4"/>
      <c r="F58" s="4"/>
      <c r="G58" s="99" t="str">
        <f t="shared" si="1"/>
        <v/>
      </c>
      <c r="H58" s="42" t="str">
        <f t="shared" si="2"/>
        <v/>
      </c>
      <c r="I58" s="41"/>
      <c r="J58" s="41"/>
      <c r="K58" s="41"/>
      <c r="L58" s="41"/>
      <c r="M58" s="4"/>
      <c r="T58" s="89"/>
    </row>
    <row r="59" spans="1:20" ht="15" customHeight="1" x14ac:dyDescent="0.25">
      <c r="A59" s="16">
        <v>45843</v>
      </c>
      <c r="B59" s="4"/>
      <c r="C59" s="4"/>
      <c r="D59" s="42" t="str">
        <f t="shared" si="0"/>
        <v/>
      </c>
      <c r="E59" s="4"/>
      <c r="F59" s="4"/>
      <c r="G59" s="99" t="str">
        <f t="shared" si="1"/>
        <v/>
      </c>
      <c r="H59" s="42" t="str">
        <f t="shared" si="2"/>
        <v/>
      </c>
      <c r="I59" s="41"/>
      <c r="J59" s="41"/>
      <c r="K59" s="41"/>
      <c r="L59" s="41"/>
      <c r="M59" s="4"/>
      <c r="T59" s="89"/>
    </row>
    <row r="60" spans="1:20" ht="15" customHeight="1" x14ac:dyDescent="0.25">
      <c r="A60" s="16">
        <v>45844</v>
      </c>
      <c r="B60" s="4"/>
      <c r="C60" s="4"/>
      <c r="D60" s="42" t="str">
        <f t="shared" si="0"/>
        <v/>
      </c>
      <c r="E60" s="4"/>
      <c r="F60" s="4"/>
      <c r="G60" s="99" t="str">
        <f t="shared" si="1"/>
        <v/>
      </c>
      <c r="H60" s="42" t="str">
        <f t="shared" si="2"/>
        <v/>
      </c>
      <c r="I60" s="41"/>
      <c r="J60" s="41"/>
      <c r="K60" s="41"/>
      <c r="L60" s="41"/>
      <c r="M60" s="4"/>
      <c r="T60" s="89"/>
    </row>
    <row r="61" spans="1:20" ht="15" customHeight="1" x14ac:dyDescent="0.25">
      <c r="A61" s="16">
        <v>45845</v>
      </c>
      <c r="B61" s="4"/>
      <c r="C61" s="4"/>
      <c r="D61" s="42" t="str">
        <f t="shared" si="0"/>
        <v/>
      </c>
      <c r="E61" s="4"/>
      <c r="F61" s="4"/>
      <c r="G61" s="99" t="str">
        <f t="shared" si="1"/>
        <v/>
      </c>
      <c r="H61" s="42" t="str">
        <f t="shared" si="2"/>
        <v/>
      </c>
      <c r="I61" s="41"/>
      <c r="J61" s="41"/>
      <c r="K61" s="41"/>
      <c r="L61" s="41"/>
      <c r="M61" s="4"/>
      <c r="T61" s="89"/>
    </row>
    <row r="62" spans="1:20" ht="15" customHeight="1" x14ac:dyDescent="0.25">
      <c r="A62" s="16">
        <v>45846</v>
      </c>
      <c r="B62" s="4"/>
      <c r="C62" s="4"/>
      <c r="D62" s="42" t="str">
        <f t="shared" si="0"/>
        <v/>
      </c>
      <c r="E62" s="4"/>
      <c r="F62" s="4"/>
      <c r="G62" s="99" t="str">
        <f t="shared" si="1"/>
        <v/>
      </c>
      <c r="H62" s="42" t="str">
        <f t="shared" si="2"/>
        <v/>
      </c>
      <c r="I62" s="41"/>
      <c r="J62" s="41"/>
      <c r="K62" s="41"/>
      <c r="L62" s="41"/>
      <c r="M62" s="4"/>
      <c r="T62" s="89"/>
    </row>
    <row r="63" spans="1:20" ht="15" customHeight="1" x14ac:dyDescent="0.25">
      <c r="A63" s="16">
        <v>45847</v>
      </c>
      <c r="B63" s="4"/>
      <c r="C63" s="4"/>
      <c r="D63" s="42" t="str">
        <f t="shared" si="0"/>
        <v/>
      </c>
      <c r="E63" s="4"/>
      <c r="F63" s="4"/>
      <c r="G63" s="99" t="str">
        <f t="shared" si="1"/>
        <v/>
      </c>
      <c r="H63" s="42" t="str">
        <f t="shared" si="2"/>
        <v/>
      </c>
      <c r="I63" s="41"/>
      <c r="J63" s="41"/>
      <c r="K63" s="41"/>
      <c r="L63" s="41"/>
      <c r="M63" s="4"/>
      <c r="T63" s="89"/>
    </row>
    <row r="64" spans="1:20" ht="15" customHeight="1" x14ac:dyDescent="0.25">
      <c r="A64" s="16">
        <v>45848</v>
      </c>
      <c r="B64" s="4"/>
      <c r="C64" s="4"/>
      <c r="D64" s="42" t="str">
        <f t="shared" si="0"/>
        <v/>
      </c>
      <c r="E64" s="4"/>
      <c r="F64" s="4"/>
      <c r="G64" s="99" t="str">
        <f t="shared" si="1"/>
        <v/>
      </c>
      <c r="H64" s="42" t="str">
        <f t="shared" si="2"/>
        <v/>
      </c>
      <c r="I64" s="41"/>
      <c r="J64" s="41"/>
      <c r="K64" s="41"/>
      <c r="L64" s="41"/>
      <c r="M64" s="4"/>
      <c r="T64" s="89"/>
    </row>
    <row r="65" spans="1:20" ht="15" customHeight="1" x14ac:dyDescent="0.25">
      <c r="A65" s="16">
        <v>45849</v>
      </c>
      <c r="B65" s="4"/>
      <c r="C65" s="4"/>
      <c r="D65" s="42" t="str">
        <f t="shared" si="0"/>
        <v/>
      </c>
      <c r="E65" s="4"/>
      <c r="F65" s="4"/>
      <c r="G65" s="99" t="str">
        <f t="shared" si="1"/>
        <v/>
      </c>
      <c r="H65" s="42" t="str">
        <f t="shared" si="2"/>
        <v/>
      </c>
      <c r="I65" s="41"/>
      <c r="J65" s="41"/>
      <c r="K65" s="41"/>
      <c r="L65" s="41"/>
      <c r="M65" s="4"/>
      <c r="T65" s="89"/>
    </row>
    <row r="66" spans="1:20" ht="15" customHeight="1" x14ac:dyDescent="0.25">
      <c r="A66" s="16">
        <v>45850</v>
      </c>
      <c r="B66" s="4"/>
      <c r="C66" s="4"/>
      <c r="D66" s="42" t="str">
        <f t="shared" si="0"/>
        <v/>
      </c>
      <c r="E66" s="4"/>
      <c r="F66" s="4"/>
      <c r="G66" s="99" t="str">
        <f t="shared" si="1"/>
        <v/>
      </c>
      <c r="H66" s="42" t="str">
        <f t="shared" si="2"/>
        <v/>
      </c>
      <c r="I66" s="41"/>
      <c r="J66" s="41"/>
      <c r="K66" s="41"/>
      <c r="L66" s="41"/>
      <c r="M66" s="4"/>
      <c r="T66" s="89"/>
    </row>
    <row r="67" spans="1:20" ht="15" customHeight="1" x14ac:dyDescent="0.25">
      <c r="A67" s="16">
        <v>45851</v>
      </c>
      <c r="B67" s="4"/>
      <c r="C67" s="4"/>
      <c r="D67" s="42" t="str">
        <f t="shared" si="0"/>
        <v/>
      </c>
      <c r="E67" s="4"/>
      <c r="F67" s="4"/>
      <c r="G67" s="99" t="str">
        <f t="shared" si="1"/>
        <v/>
      </c>
      <c r="H67" s="42" t="str">
        <f t="shared" si="2"/>
        <v/>
      </c>
      <c r="I67" s="41"/>
      <c r="J67" s="41"/>
      <c r="K67" s="41"/>
      <c r="L67" s="41"/>
      <c r="M67" s="4"/>
      <c r="T67" s="89"/>
    </row>
    <row r="68" spans="1:20" ht="15" customHeight="1" x14ac:dyDescent="0.25">
      <c r="A68" s="16">
        <v>45852</v>
      </c>
      <c r="B68" s="4"/>
      <c r="C68" s="4"/>
      <c r="D68" s="42" t="str">
        <f t="shared" ref="D68:D131" si="4">IF(C68&gt;AB$4,"H",IF(C68&gt;AB$3,"M",IF(AND(C68&gt;=0,C68&lt;&gt;""),"L","")))</f>
        <v/>
      </c>
      <c r="E68" s="4"/>
      <c r="F68" s="4"/>
      <c r="G68" s="99" t="str">
        <f t="shared" ref="G68:G131" si="5">IF(F68&gt;AB$4,"H",IF(F68&gt;AB$3,"M",IF(AND(F68&gt;=0,F68&lt;&gt;""),"L","")))</f>
        <v/>
      </c>
      <c r="H68" s="42" t="str">
        <f t="shared" ref="H68:H131" si="6">IF(E68&gt;AC$6,"E",IF(E68&gt;AC$5,"V",IF(E68&gt;AC$4,"H",IF(E68&gt;AC$3,"M",IF(AND(E68&gt;=0,E68&lt;&gt;""),"L","")))))</f>
        <v/>
      </c>
      <c r="I68" s="41"/>
      <c r="J68" s="41"/>
      <c r="K68" s="41"/>
      <c r="L68" s="41"/>
      <c r="M68" s="4"/>
      <c r="T68" s="89"/>
    </row>
    <row r="69" spans="1:20" ht="15" customHeight="1" x14ac:dyDescent="0.25">
      <c r="A69" s="16">
        <v>45853</v>
      </c>
      <c r="B69" s="4"/>
      <c r="C69" s="4"/>
      <c r="D69" s="42" t="str">
        <f t="shared" si="4"/>
        <v/>
      </c>
      <c r="E69" s="4"/>
      <c r="F69" s="4"/>
      <c r="G69" s="99" t="str">
        <f t="shared" si="5"/>
        <v/>
      </c>
      <c r="H69" s="42" t="str">
        <f t="shared" si="6"/>
        <v/>
      </c>
      <c r="I69" s="41"/>
      <c r="J69" s="41"/>
      <c r="K69" s="41"/>
      <c r="L69" s="41"/>
      <c r="M69" s="4"/>
      <c r="T69" s="89"/>
    </row>
    <row r="70" spans="1:20" ht="15" customHeight="1" x14ac:dyDescent="0.25">
      <c r="A70" s="16">
        <v>45854</v>
      </c>
      <c r="B70" s="4"/>
      <c r="C70" s="4"/>
      <c r="D70" s="42" t="str">
        <f t="shared" si="4"/>
        <v/>
      </c>
      <c r="E70" s="4"/>
      <c r="F70" s="4"/>
      <c r="G70" s="99" t="str">
        <f t="shared" si="5"/>
        <v/>
      </c>
      <c r="H70" s="42" t="str">
        <f t="shared" si="6"/>
        <v/>
      </c>
      <c r="I70" s="41"/>
      <c r="J70" s="41"/>
      <c r="K70" s="41"/>
      <c r="L70" s="41"/>
      <c r="M70" s="4"/>
      <c r="T70" s="89"/>
    </row>
    <row r="71" spans="1:20" ht="15" customHeight="1" x14ac:dyDescent="0.25">
      <c r="A71" s="16">
        <v>45855</v>
      </c>
      <c r="B71" s="4"/>
      <c r="C71" s="4"/>
      <c r="D71" s="42" t="str">
        <f t="shared" si="4"/>
        <v/>
      </c>
      <c r="E71" s="4"/>
      <c r="F71" s="4"/>
      <c r="G71" s="99" t="str">
        <f t="shared" si="5"/>
        <v/>
      </c>
      <c r="H71" s="42" t="str">
        <f t="shared" si="6"/>
        <v/>
      </c>
      <c r="I71" s="41"/>
      <c r="J71" s="41"/>
      <c r="K71" s="41"/>
      <c r="L71" s="41"/>
      <c r="M71" s="4"/>
      <c r="T71" s="89"/>
    </row>
    <row r="72" spans="1:20" ht="15" customHeight="1" x14ac:dyDescent="0.25">
      <c r="A72" s="16">
        <v>45856</v>
      </c>
      <c r="B72" s="4"/>
      <c r="C72" s="4"/>
      <c r="D72" s="42" t="str">
        <f t="shared" si="4"/>
        <v/>
      </c>
      <c r="E72" s="4"/>
      <c r="F72" s="4"/>
      <c r="G72" s="99" t="str">
        <f t="shared" si="5"/>
        <v/>
      </c>
      <c r="H72" s="42" t="str">
        <f t="shared" si="6"/>
        <v/>
      </c>
      <c r="I72" s="41"/>
      <c r="J72" s="41"/>
      <c r="K72" s="41"/>
      <c r="L72" s="41"/>
      <c r="M72" s="4"/>
      <c r="T72" s="89"/>
    </row>
    <row r="73" spans="1:20" ht="15" customHeight="1" x14ac:dyDescent="0.25">
      <c r="A73" s="16">
        <v>45857</v>
      </c>
      <c r="B73" s="4"/>
      <c r="C73" s="4"/>
      <c r="D73" s="42" t="str">
        <f t="shared" si="4"/>
        <v/>
      </c>
      <c r="E73" s="4"/>
      <c r="F73" s="4"/>
      <c r="G73" s="99" t="str">
        <f t="shared" si="5"/>
        <v/>
      </c>
      <c r="H73" s="42" t="str">
        <f t="shared" si="6"/>
        <v/>
      </c>
      <c r="I73" s="41"/>
      <c r="J73" s="41"/>
      <c r="K73" s="41"/>
      <c r="L73" s="41"/>
      <c r="M73" s="4"/>
      <c r="T73" s="89"/>
    </row>
    <row r="74" spans="1:20" ht="15" customHeight="1" x14ac:dyDescent="0.25">
      <c r="A74" s="16">
        <v>45858</v>
      </c>
      <c r="B74" s="4"/>
      <c r="C74" s="4"/>
      <c r="D74" s="42" t="str">
        <f t="shared" si="4"/>
        <v/>
      </c>
      <c r="E74" s="4"/>
      <c r="F74" s="4"/>
      <c r="G74" s="99" t="str">
        <f t="shared" si="5"/>
        <v/>
      </c>
      <c r="H74" s="42" t="str">
        <f t="shared" si="6"/>
        <v/>
      </c>
      <c r="I74" s="41"/>
      <c r="J74" s="41"/>
      <c r="K74" s="41"/>
      <c r="L74" s="41"/>
      <c r="M74" s="4"/>
      <c r="T74" s="89"/>
    </row>
    <row r="75" spans="1:20" ht="15" customHeight="1" x14ac:dyDescent="0.25">
      <c r="A75" s="16">
        <v>45859</v>
      </c>
      <c r="B75" s="4"/>
      <c r="C75" s="4"/>
      <c r="D75" s="42" t="str">
        <f t="shared" si="4"/>
        <v/>
      </c>
      <c r="E75" s="4"/>
      <c r="F75" s="4"/>
      <c r="G75" s="99" t="str">
        <f t="shared" si="5"/>
        <v/>
      </c>
      <c r="H75" s="42" t="str">
        <f t="shared" si="6"/>
        <v/>
      </c>
      <c r="I75" s="41"/>
      <c r="J75" s="41"/>
      <c r="K75" s="41"/>
      <c r="L75" s="41"/>
      <c r="M75" s="4"/>
      <c r="T75" s="89"/>
    </row>
    <row r="76" spans="1:20" ht="15" customHeight="1" x14ac:dyDescent="0.25">
      <c r="A76" s="16">
        <v>45860</v>
      </c>
      <c r="B76" s="4"/>
      <c r="C76" s="4"/>
      <c r="D76" s="42" t="str">
        <f t="shared" si="4"/>
        <v/>
      </c>
      <c r="E76" s="4"/>
      <c r="F76" s="4"/>
      <c r="G76" s="99" t="str">
        <f t="shared" si="5"/>
        <v/>
      </c>
      <c r="H76" s="42" t="str">
        <f t="shared" si="6"/>
        <v/>
      </c>
      <c r="I76" s="41"/>
      <c r="J76" s="41"/>
      <c r="K76" s="41"/>
      <c r="L76" s="41"/>
      <c r="M76" s="4"/>
      <c r="T76" s="89"/>
    </row>
    <row r="77" spans="1:20" ht="15" customHeight="1" x14ac:dyDescent="0.25">
      <c r="A77" s="16">
        <v>45861</v>
      </c>
      <c r="B77" s="4"/>
      <c r="C77" s="4"/>
      <c r="D77" s="42" t="str">
        <f t="shared" si="4"/>
        <v/>
      </c>
      <c r="E77" s="4"/>
      <c r="F77" s="4"/>
      <c r="G77" s="99" t="str">
        <f t="shared" si="5"/>
        <v/>
      </c>
      <c r="H77" s="42" t="str">
        <f t="shared" si="6"/>
        <v/>
      </c>
      <c r="I77" s="41"/>
      <c r="J77" s="41"/>
      <c r="K77" s="41"/>
      <c r="L77" s="41"/>
      <c r="M77" s="4"/>
      <c r="T77" s="89"/>
    </row>
    <row r="78" spans="1:20" ht="15" customHeight="1" x14ac:dyDescent="0.25">
      <c r="A78" s="16">
        <v>45862</v>
      </c>
      <c r="B78" s="4"/>
      <c r="C78" s="4"/>
      <c r="D78" s="42" t="str">
        <f t="shared" si="4"/>
        <v/>
      </c>
      <c r="E78" s="4"/>
      <c r="F78" s="4"/>
      <c r="G78" s="99" t="str">
        <f t="shared" si="5"/>
        <v/>
      </c>
      <c r="H78" s="42" t="str">
        <f t="shared" si="6"/>
        <v/>
      </c>
      <c r="I78" s="41"/>
      <c r="J78" s="41"/>
      <c r="K78" s="41"/>
      <c r="L78" s="41"/>
      <c r="M78" s="4"/>
      <c r="T78" s="89"/>
    </row>
    <row r="79" spans="1:20" ht="15" customHeight="1" x14ac:dyDescent="0.25">
      <c r="A79" s="16">
        <v>45863</v>
      </c>
      <c r="B79" s="4"/>
      <c r="C79" s="4"/>
      <c r="D79" s="42" t="str">
        <f t="shared" si="4"/>
        <v/>
      </c>
      <c r="E79" s="4"/>
      <c r="F79" s="4"/>
      <c r="G79" s="99" t="str">
        <f t="shared" si="5"/>
        <v/>
      </c>
      <c r="H79" s="42" t="str">
        <f t="shared" si="6"/>
        <v/>
      </c>
      <c r="I79" s="41"/>
      <c r="J79" s="41"/>
      <c r="K79" s="41"/>
      <c r="L79" s="41"/>
      <c r="M79" s="4"/>
      <c r="T79" s="89"/>
    </row>
    <row r="80" spans="1:20" ht="15" customHeight="1" x14ac:dyDescent="0.25">
      <c r="A80" s="16">
        <v>45864</v>
      </c>
      <c r="B80" s="4"/>
      <c r="C80" s="4"/>
      <c r="D80" s="42" t="str">
        <f t="shared" si="4"/>
        <v/>
      </c>
      <c r="E80" s="4"/>
      <c r="F80" s="4"/>
      <c r="G80" s="99" t="str">
        <f t="shared" si="5"/>
        <v/>
      </c>
      <c r="H80" s="42" t="str">
        <f t="shared" si="6"/>
        <v/>
      </c>
      <c r="I80" s="41"/>
      <c r="J80" s="41"/>
      <c r="K80" s="41"/>
      <c r="L80" s="41"/>
      <c r="M80" s="4"/>
      <c r="T80" s="89"/>
    </row>
    <row r="81" spans="1:20" ht="15" customHeight="1" x14ac:dyDescent="0.25">
      <c r="A81" s="16">
        <v>45865</v>
      </c>
      <c r="B81" s="4"/>
      <c r="C81" s="4"/>
      <c r="D81" s="42" t="str">
        <f t="shared" si="4"/>
        <v/>
      </c>
      <c r="E81" s="4"/>
      <c r="F81" s="4"/>
      <c r="G81" s="99" t="str">
        <f t="shared" si="5"/>
        <v/>
      </c>
      <c r="H81" s="42" t="str">
        <f t="shared" si="6"/>
        <v/>
      </c>
      <c r="I81" s="41"/>
      <c r="J81" s="41"/>
      <c r="K81" s="41"/>
      <c r="L81" s="41"/>
      <c r="M81" s="4"/>
      <c r="T81" s="89"/>
    </row>
    <row r="82" spans="1:20" ht="15" customHeight="1" x14ac:dyDescent="0.25">
      <c r="A82" s="16">
        <v>45866</v>
      </c>
      <c r="B82" s="4"/>
      <c r="C82" s="4"/>
      <c r="D82" s="42" t="str">
        <f t="shared" si="4"/>
        <v/>
      </c>
      <c r="E82" s="4"/>
      <c r="F82" s="4"/>
      <c r="G82" s="99" t="str">
        <f t="shared" si="5"/>
        <v/>
      </c>
      <c r="H82" s="42" t="str">
        <f t="shared" si="6"/>
        <v/>
      </c>
      <c r="I82" s="41"/>
      <c r="J82" s="41"/>
      <c r="K82" s="41"/>
      <c r="L82" s="41"/>
      <c r="M82" s="4"/>
      <c r="T82" s="89"/>
    </row>
    <row r="83" spans="1:20" ht="15" customHeight="1" x14ac:dyDescent="0.25">
      <c r="A83" s="16">
        <v>45867</v>
      </c>
      <c r="B83" s="4"/>
      <c r="C83" s="4"/>
      <c r="D83" s="42" t="str">
        <f t="shared" si="4"/>
        <v/>
      </c>
      <c r="E83" s="4"/>
      <c r="F83" s="4"/>
      <c r="G83" s="99" t="str">
        <f t="shared" si="5"/>
        <v/>
      </c>
      <c r="H83" s="42" t="str">
        <f t="shared" si="6"/>
        <v/>
      </c>
      <c r="I83" s="41"/>
      <c r="J83" s="41"/>
      <c r="K83" s="41"/>
      <c r="L83" s="41"/>
      <c r="M83" s="4"/>
      <c r="T83" s="89"/>
    </row>
    <row r="84" spans="1:20" ht="15" customHeight="1" x14ac:dyDescent="0.25">
      <c r="A84" s="16">
        <v>45868</v>
      </c>
      <c r="B84" s="4"/>
      <c r="C84" s="4"/>
      <c r="D84" s="42" t="str">
        <f t="shared" si="4"/>
        <v/>
      </c>
      <c r="E84" s="4"/>
      <c r="F84" s="4"/>
      <c r="G84" s="99" t="str">
        <f t="shared" si="5"/>
        <v/>
      </c>
      <c r="H84" s="42" t="str">
        <f t="shared" si="6"/>
        <v/>
      </c>
      <c r="I84" s="41"/>
      <c r="J84" s="41"/>
      <c r="K84" s="41"/>
      <c r="L84" s="41"/>
      <c r="M84" s="4"/>
      <c r="T84" s="89"/>
    </row>
    <row r="85" spans="1:20" ht="15" customHeight="1" x14ac:dyDescent="0.25">
      <c r="A85" s="16">
        <v>45869</v>
      </c>
      <c r="B85" s="4"/>
      <c r="C85" s="4"/>
      <c r="D85" s="42" t="str">
        <f t="shared" si="4"/>
        <v/>
      </c>
      <c r="E85" s="4"/>
      <c r="F85" s="4"/>
      <c r="G85" s="99" t="str">
        <f t="shared" si="5"/>
        <v/>
      </c>
      <c r="H85" s="42" t="str">
        <f t="shared" si="6"/>
        <v/>
      </c>
      <c r="I85" s="41"/>
      <c r="J85" s="41"/>
      <c r="K85" s="41"/>
      <c r="L85" s="41"/>
      <c r="M85" s="4"/>
      <c r="T85" s="89"/>
    </row>
    <row r="86" spans="1:20" ht="15" customHeight="1" x14ac:dyDescent="0.25">
      <c r="A86" s="16">
        <v>45870</v>
      </c>
      <c r="B86" s="4"/>
      <c r="C86" s="4"/>
      <c r="D86" s="42" t="str">
        <f t="shared" si="4"/>
        <v/>
      </c>
      <c r="E86" s="4"/>
      <c r="F86" s="4"/>
      <c r="G86" s="99" t="str">
        <f t="shared" si="5"/>
        <v/>
      </c>
      <c r="H86" s="42" t="str">
        <f t="shared" si="6"/>
        <v/>
      </c>
      <c r="I86" s="41"/>
      <c r="J86" s="41"/>
      <c r="K86" s="41"/>
      <c r="L86" s="41"/>
      <c r="M86" s="4"/>
      <c r="T86" s="89"/>
    </row>
    <row r="87" spans="1:20" ht="15" customHeight="1" x14ac:dyDescent="0.25">
      <c r="A87" s="16">
        <v>45871</v>
      </c>
      <c r="B87" s="4"/>
      <c r="C87" s="4"/>
      <c r="D87" s="42" t="str">
        <f t="shared" si="4"/>
        <v/>
      </c>
      <c r="E87" s="4"/>
      <c r="F87" s="4"/>
      <c r="G87" s="99" t="str">
        <f t="shared" si="5"/>
        <v/>
      </c>
      <c r="H87" s="42" t="str">
        <f t="shared" si="6"/>
        <v/>
      </c>
      <c r="I87" s="41"/>
      <c r="J87" s="41"/>
      <c r="K87" s="41"/>
      <c r="L87" s="41"/>
      <c r="M87" s="4"/>
      <c r="T87" s="89"/>
    </row>
    <row r="88" spans="1:20" ht="15" customHeight="1" x14ac:dyDescent="0.25">
      <c r="A88" s="16">
        <v>45872</v>
      </c>
      <c r="B88" s="4"/>
      <c r="C88" s="4"/>
      <c r="D88" s="42" t="str">
        <f t="shared" si="4"/>
        <v/>
      </c>
      <c r="E88" s="4"/>
      <c r="F88" s="4"/>
      <c r="G88" s="99" t="str">
        <f t="shared" si="5"/>
        <v/>
      </c>
      <c r="H88" s="42" t="str">
        <f t="shared" si="6"/>
        <v/>
      </c>
      <c r="I88" s="41"/>
      <c r="J88" s="41"/>
      <c r="K88" s="41"/>
      <c r="L88" s="41"/>
      <c r="M88" s="4"/>
      <c r="T88" s="89"/>
    </row>
    <row r="89" spans="1:20" ht="15" customHeight="1" x14ac:dyDescent="0.25">
      <c r="A89" s="16">
        <v>45873</v>
      </c>
      <c r="B89" s="4"/>
      <c r="C89" s="4"/>
      <c r="D89" s="42" t="str">
        <f t="shared" si="4"/>
        <v/>
      </c>
      <c r="E89" s="4"/>
      <c r="F89" s="4"/>
      <c r="G89" s="99" t="str">
        <f t="shared" si="5"/>
        <v/>
      </c>
      <c r="H89" s="42" t="str">
        <f t="shared" si="6"/>
        <v/>
      </c>
      <c r="I89" s="41"/>
      <c r="J89" s="41"/>
      <c r="K89" s="41"/>
      <c r="L89" s="41"/>
      <c r="M89" s="4"/>
      <c r="T89" s="89"/>
    </row>
    <row r="90" spans="1:20" ht="15" customHeight="1" x14ac:dyDescent="0.25">
      <c r="A90" s="16">
        <v>45874</v>
      </c>
      <c r="B90" s="4"/>
      <c r="C90" s="4"/>
      <c r="D90" s="42" t="str">
        <f t="shared" si="4"/>
        <v/>
      </c>
      <c r="E90" s="4"/>
      <c r="F90" s="4"/>
      <c r="G90" s="99" t="str">
        <f t="shared" si="5"/>
        <v/>
      </c>
      <c r="H90" s="42" t="str">
        <f t="shared" si="6"/>
        <v/>
      </c>
      <c r="I90" s="41"/>
      <c r="J90" s="41"/>
      <c r="K90" s="41"/>
      <c r="L90" s="41"/>
      <c r="M90" s="4"/>
      <c r="T90" s="89"/>
    </row>
    <row r="91" spans="1:20" ht="15" customHeight="1" x14ac:dyDescent="0.25">
      <c r="A91" s="16">
        <v>45875</v>
      </c>
      <c r="B91" s="4"/>
      <c r="C91" s="4"/>
      <c r="D91" s="42" t="str">
        <f t="shared" si="4"/>
        <v/>
      </c>
      <c r="E91" s="4"/>
      <c r="F91" s="4"/>
      <c r="G91" s="99" t="str">
        <f t="shared" si="5"/>
        <v/>
      </c>
      <c r="H91" s="42" t="str">
        <f t="shared" si="6"/>
        <v/>
      </c>
      <c r="I91" s="41"/>
      <c r="J91" s="41"/>
      <c r="K91" s="41"/>
      <c r="L91" s="41"/>
      <c r="M91" s="4"/>
      <c r="T91" s="89"/>
    </row>
    <row r="92" spans="1:20" ht="15" customHeight="1" x14ac:dyDescent="0.25">
      <c r="A92" s="16">
        <v>45876</v>
      </c>
      <c r="B92" s="4"/>
      <c r="C92" s="4"/>
      <c r="D92" s="42" t="str">
        <f t="shared" si="4"/>
        <v/>
      </c>
      <c r="E92" s="4"/>
      <c r="F92" s="4"/>
      <c r="G92" s="99" t="str">
        <f t="shared" si="5"/>
        <v/>
      </c>
      <c r="H92" s="42" t="str">
        <f t="shared" si="6"/>
        <v/>
      </c>
      <c r="I92" s="41"/>
      <c r="J92" s="41"/>
      <c r="K92" s="41"/>
      <c r="L92" s="41"/>
      <c r="M92" s="4"/>
      <c r="T92" s="89"/>
    </row>
    <row r="93" spans="1:20" ht="15" customHeight="1" x14ac:dyDescent="0.25">
      <c r="A93" s="16">
        <v>45877</v>
      </c>
      <c r="B93" s="4"/>
      <c r="C93" s="4"/>
      <c r="D93" s="42" t="str">
        <f t="shared" si="4"/>
        <v/>
      </c>
      <c r="E93" s="4"/>
      <c r="F93" s="4"/>
      <c r="G93" s="99" t="str">
        <f t="shared" si="5"/>
        <v/>
      </c>
      <c r="H93" s="42" t="str">
        <f t="shared" si="6"/>
        <v/>
      </c>
      <c r="I93" s="41"/>
      <c r="J93" s="41"/>
      <c r="K93" s="41"/>
      <c r="L93" s="41"/>
      <c r="M93" s="4"/>
      <c r="T93" s="89"/>
    </row>
    <row r="94" spans="1:20" ht="15" customHeight="1" x14ac:dyDescent="0.25">
      <c r="A94" s="16">
        <v>45878</v>
      </c>
      <c r="B94" s="4"/>
      <c r="C94" s="4"/>
      <c r="D94" s="42" t="str">
        <f t="shared" si="4"/>
        <v/>
      </c>
      <c r="E94" s="4"/>
      <c r="F94" s="4"/>
      <c r="G94" s="99" t="str">
        <f t="shared" si="5"/>
        <v/>
      </c>
      <c r="H94" s="42" t="str">
        <f t="shared" si="6"/>
        <v/>
      </c>
      <c r="I94" s="41"/>
      <c r="J94" s="41"/>
      <c r="K94" s="41"/>
      <c r="L94" s="41"/>
      <c r="M94" s="4"/>
      <c r="T94" s="89"/>
    </row>
    <row r="95" spans="1:20" ht="15" customHeight="1" x14ac:dyDescent="0.25">
      <c r="A95" s="16">
        <v>45879</v>
      </c>
      <c r="B95" s="4"/>
      <c r="C95" s="4"/>
      <c r="D95" s="42" t="str">
        <f t="shared" si="4"/>
        <v/>
      </c>
      <c r="E95" s="4"/>
      <c r="F95" s="4"/>
      <c r="G95" s="99" t="str">
        <f t="shared" si="5"/>
        <v/>
      </c>
      <c r="H95" s="42" t="str">
        <f t="shared" si="6"/>
        <v/>
      </c>
      <c r="I95" s="41"/>
      <c r="J95" s="41"/>
      <c r="K95" s="41"/>
      <c r="L95" s="41"/>
      <c r="M95" s="4"/>
      <c r="T95" s="89"/>
    </row>
    <row r="96" spans="1:20" ht="15" customHeight="1" x14ac:dyDescent="0.25">
      <c r="A96" s="16">
        <v>45880</v>
      </c>
      <c r="B96" s="4"/>
      <c r="C96" s="4"/>
      <c r="D96" s="42" t="str">
        <f t="shared" si="4"/>
        <v/>
      </c>
      <c r="E96" s="4"/>
      <c r="F96" s="4"/>
      <c r="G96" s="99" t="str">
        <f t="shared" si="5"/>
        <v/>
      </c>
      <c r="H96" s="42" t="str">
        <f t="shared" si="6"/>
        <v/>
      </c>
      <c r="I96" s="41"/>
      <c r="J96" s="41"/>
      <c r="K96" s="41"/>
      <c r="L96" s="41"/>
      <c r="M96" s="4"/>
      <c r="T96" s="89"/>
    </row>
    <row r="97" spans="1:21" ht="15" customHeight="1" x14ac:dyDescent="0.25">
      <c r="A97" s="16">
        <v>45881</v>
      </c>
      <c r="B97" s="4"/>
      <c r="C97" s="4"/>
      <c r="D97" s="42" t="str">
        <f t="shared" si="4"/>
        <v/>
      </c>
      <c r="E97" s="4"/>
      <c r="F97" s="4"/>
      <c r="G97" s="99" t="str">
        <f t="shared" si="5"/>
        <v/>
      </c>
      <c r="H97" s="42" t="str">
        <f t="shared" si="6"/>
        <v/>
      </c>
      <c r="I97" s="41"/>
      <c r="J97" s="41"/>
      <c r="K97" s="41"/>
      <c r="L97" s="41"/>
      <c r="M97" s="4"/>
      <c r="T97" s="89"/>
    </row>
    <row r="98" spans="1:21" ht="15" customHeight="1" x14ac:dyDescent="0.25">
      <c r="A98" s="16">
        <v>45882</v>
      </c>
      <c r="B98" s="4"/>
      <c r="C98" s="4"/>
      <c r="D98" s="42" t="str">
        <f t="shared" si="4"/>
        <v/>
      </c>
      <c r="E98" s="4"/>
      <c r="F98" s="4"/>
      <c r="G98" s="99" t="str">
        <f t="shared" si="5"/>
        <v/>
      </c>
      <c r="H98" s="42" t="str">
        <f t="shared" si="6"/>
        <v/>
      </c>
      <c r="I98" s="41"/>
      <c r="J98" s="41"/>
      <c r="K98" s="41"/>
      <c r="L98" s="41"/>
      <c r="M98" s="4"/>
      <c r="T98" s="89"/>
    </row>
    <row r="99" spans="1:21" ht="15" customHeight="1" x14ac:dyDescent="0.25">
      <c r="A99" s="16">
        <v>45883</v>
      </c>
      <c r="B99" s="4"/>
      <c r="C99" s="4"/>
      <c r="D99" s="42" t="str">
        <f t="shared" si="4"/>
        <v/>
      </c>
      <c r="E99" s="4"/>
      <c r="F99" s="4"/>
      <c r="G99" s="99" t="str">
        <f t="shared" si="5"/>
        <v/>
      </c>
      <c r="H99" s="42" t="str">
        <f t="shared" si="6"/>
        <v/>
      </c>
      <c r="I99" s="41"/>
      <c r="J99" s="41"/>
      <c r="K99" s="41"/>
      <c r="L99" s="41"/>
      <c r="M99" s="4"/>
      <c r="T99" s="89"/>
    </row>
    <row r="100" spans="1:21" ht="15" customHeight="1" x14ac:dyDescent="0.25">
      <c r="A100" s="16">
        <v>45884</v>
      </c>
      <c r="B100" s="4"/>
      <c r="C100" s="4"/>
      <c r="D100" s="42" t="str">
        <f t="shared" si="4"/>
        <v/>
      </c>
      <c r="E100" s="4"/>
      <c r="F100" s="4"/>
      <c r="G100" s="99" t="str">
        <f t="shared" si="5"/>
        <v/>
      </c>
      <c r="H100" s="42" t="str">
        <f t="shared" si="6"/>
        <v/>
      </c>
      <c r="I100" s="41"/>
      <c r="J100" s="41"/>
      <c r="K100" s="41"/>
      <c r="L100" s="41"/>
      <c r="M100" s="4"/>
      <c r="T100" s="89"/>
    </row>
    <row r="101" spans="1:21" ht="15" customHeight="1" x14ac:dyDescent="0.25">
      <c r="A101" s="16">
        <v>45885</v>
      </c>
      <c r="B101" s="4"/>
      <c r="C101" s="4"/>
      <c r="D101" s="42" t="str">
        <f t="shared" si="4"/>
        <v/>
      </c>
      <c r="E101" s="4"/>
      <c r="F101" s="4"/>
      <c r="G101" s="99" t="str">
        <f t="shared" si="5"/>
        <v/>
      </c>
      <c r="H101" s="42" t="str">
        <f t="shared" si="6"/>
        <v/>
      </c>
      <c r="I101" s="41"/>
      <c r="J101" s="41"/>
      <c r="K101" s="41"/>
      <c r="L101" s="41"/>
      <c r="M101" s="4"/>
      <c r="T101" s="89"/>
    </row>
    <row r="102" spans="1:21" ht="15" customHeight="1" x14ac:dyDescent="0.25">
      <c r="A102" s="16">
        <v>45886</v>
      </c>
      <c r="B102" s="4"/>
      <c r="C102" s="4"/>
      <c r="D102" s="42" t="str">
        <f t="shared" si="4"/>
        <v/>
      </c>
      <c r="E102" s="4"/>
      <c r="F102" s="4"/>
      <c r="G102" s="99" t="str">
        <f t="shared" si="5"/>
        <v/>
      </c>
      <c r="H102" s="42" t="str">
        <f t="shared" si="6"/>
        <v/>
      </c>
      <c r="I102" s="41"/>
      <c r="J102" s="41"/>
      <c r="K102" s="41"/>
      <c r="L102" s="41"/>
      <c r="M102" s="4"/>
      <c r="N102" s="64"/>
      <c r="O102" s="65"/>
      <c r="P102" s="65"/>
      <c r="Q102" s="65"/>
      <c r="R102" s="65"/>
      <c r="T102" s="89"/>
      <c r="U102" s="65"/>
    </row>
    <row r="103" spans="1:21" ht="15" customHeight="1" x14ac:dyDescent="0.25">
      <c r="A103" s="16">
        <v>45887</v>
      </c>
      <c r="B103" s="4"/>
      <c r="C103" s="4"/>
      <c r="D103" s="42" t="str">
        <f t="shared" si="4"/>
        <v/>
      </c>
      <c r="E103" s="4"/>
      <c r="F103" s="4"/>
      <c r="G103" s="99" t="str">
        <f t="shared" si="5"/>
        <v/>
      </c>
      <c r="H103" s="42" t="str">
        <f t="shared" si="6"/>
        <v/>
      </c>
      <c r="I103" s="41"/>
      <c r="J103" s="41"/>
      <c r="K103" s="41"/>
      <c r="L103" s="41"/>
      <c r="M103" s="4"/>
      <c r="N103" s="64"/>
      <c r="O103" s="65"/>
      <c r="P103" s="65"/>
      <c r="Q103" s="65"/>
      <c r="R103" s="65"/>
      <c r="T103" s="89"/>
      <c r="U103" s="65"/>
    </row>
    <row r="104" spans="1:21" ht="15" customHeight="1" x14ac:dyDescent="0.25">
      <c r="A104" s="16">
        <v>45888</v>
      </c>
      <c r="B104" s="4"/>
      <c r="C104" s="4"/>
      <c r="D104" s="42" t="str">
        <f t="shared" si="4"/>
        <v/>
      </c>
      <c r="E104" s="4"/>
      <c r="F104" s="4"/>
      <c r="G104" s="99" t="str">
        <f t="shared" si="5"/>
        <v/>
      </c>
      <c r="H104" s="42" t="str">
        <f t="shared" si="6"/>
        <v/>
      </c>
      <c r="I104" s="41"/>
      <c r="J104" s="41"/>
      <c r="K104" s="41"/>
      <c r="L104" s="41"/>
      <c r="M104" s="4"/>
      <c r="N104" s="64"/>
      <c r="O104" s="65"/>
      <c r="P104" s="65"/>
      <c r="Q104" s="65"/>
      <c r="R104" s="65"/>
      <c r="T104" s="89"/>
      <c r="U104" s="65"/>
    </row>
    <row r="105" spans="1:21" ht="15" customHeight="1" x14ac:dyDescent="0.25">
      <c r="A105" s="16">
        <v>45889</v>
      </c>
      <c r="B105" s="4"/>
      <c r="C105" s="4"/>
      <c r="D105" s="42" t="str">
        <f t="shared" si="4"/>
        <v/>
      </c>
      <c r="E105" s="4"/>
      <c r="F105" s="4"/>
      <c r="G105" s="99" t="str">
        <f t="shared" si="5"/>
        <v/>
      </c>
      <c r="H105" s="42" t="str">
        <f t="shared" si="6"/>
        <v/>
      </c>
      <c r="I105" s="41"/>
      <c r="J105" s="41"/>
      <c r="K105" s="41"/>
      <c r="L105" s="41"/>
      <c r="M105" s="4"/>
      <c r="N105" s="64"/>
      <c r="O105" s="65"/>
      <c r="P105" s="65"/>
      <c r="Q105" s="65"/>
      <c r="R105" s="65"/>
      <c r="T105" s="89"/>
      <c r="U105" s="65"/>
    </row>
    <row r="106" spans="1:21" ht="15" customHeight="1" x14ac:dyDescent="0.25">
      <c r="A106" s="16">
        <v>45890</v>
      </c>
      <c r="B106" s="4"/>
      <c r="C106" s="4"/>
      <c r="D106" s="42" t="str">
        <f t="shared" si="4"/>
        <v/>
      </c>
      <c r="E106" s="4"/>
      <c r="F106" s="4"/>
      <c r="G106" s="99" t="str">
        <f t="shared" si="5"/>
        <v/>
      </c>
      <c r="H106" s="42" t="str">
        <f t="shared" si="6"/>
        <v/>
      </c>
      <c r="I106" s="41"/>
      <c r="J106" s="41"/>
      <c r="K106" s="41"/>
      <c r="L106" s="41"/>
      <c r="M106" s="4"/>
      <c r="N106" s="64"/>
      <c r="O106" s="65"/>
      <c r="P106" s="65"/>
      <c r="Q106" s="65"/>
      <c r="R106" s="65"/>
      <c r="T106" s="89"/>
      <c r="U106" s="65"/>
    </row>
    <row r="107" spans="1:21" ht="15" customHeight="1" x14ac:dyDescent="0.25">
      <c r="A107" s="16">
        <v>45891</v>
      </c>
      <c r="B107" s="4"/>
      <c r="C107" s="4"/>
      <c r="D107" s="42" t="str">
        <f t="shared" si="4"/>
        <v/>
      </c>
      <c r="E107" s="4"/>
      <c r="F107" s="4"/>
      <c r="G107" s="99" t="str">
        <f t="shared" si="5"/>
        <v/>
      </c>
      <c r="H107" s="42" t="str">
        <f t="shared" si="6"/>
        <v/>
      </c>
      <c r="I107" s="41"/>
      <c r="J107" s="41"/>
      <c r="K107" s="41"/>
      <c r="L107" s="41"/>
      <c r="M107" s="4"/>
      <c r="N107" s="64"/>
      <c r="O107" s="65"/>
      <c r="P107" s="65"/>
      <c r="Q107" s="65"/>
      <c r="R107" s="65"/>
      <c r="T107" s="89"/>
      <c r="U107" s="65"/>
    </row>
    <row r="108" spans="1:21" ht="15" customHeight="1" x14ac:dyDescent="0.25">
      <c r="A108" s="16">
        <v>45892</v>
      </c>
      <c r="B108" s="4"/>
      <c r="C108" s="4"/>
      <c r="D108" s="42" t="str">
        <f t="shared" si="4"/>
        <v/>
      </c>
      <c r="E108" s="4"/>
      <c r="F108" s="4"/>
      <c r="G108" s="99" t="str">
        <f t="shared" si="5"/>
        <v/>
      </c>
      <c r="H108" s="42" t="str">
        <f t="shared" si="6"/>
        <v/>
      </c>
      <c r="I108" s="41"/>
      <c r="J108" s="41"/>
      <c r="K108" s="41"/>
      <c r="L108" s="41"/>
      <c r="M108" s="4"/>
      <c r="N108" s="64"/>
      <c r="O108" s="65"/>
      <c r="P108" s="65"/>
      <c r="Q108" s="65"/>
      <c r="R108" s="65"/>
      <c r="T108" s="89"/>
      <c r="U108" s="65"/>
    </row>
    <row r="109" spans="1:21" ht="15" customHeight="1" x14ac:dyDescent="0.25">
      <c r="A109" s="16">
        <v>45893</v>
      </c>
      <c r="B109" s="4"/>
      <c r="C109" s="4"/>
      <c r="D109" s="42" t="str">
        <f t="shared" si="4"/>
        <v/>
      </c>
      <c r="E109" s="4"/>
      <c r="F109" s="4"/>
      <c r="G109" s="99" t="str">
        <f t="shared" si="5"/>
        <v/>
      </c>
      <c r="H109" s="42" t="str">
        <f t="shared" si="6"/>
        <v/>
      </c>
      <c r="I109" s="41"/>
      <c r="J109" s="41"/>
      <c r="K109" s="41"/>
      <c r="L109" s="41"/>
      <c r="M109" s="4"/>
      <c r="N109" s="64"/>
      <c r="O109" s="65"/>
      <c r="P109" s="65"/>
      <c r="Q109" s="65"/>
      <c r="R109" s="65"/>
      <c r="T109" s="89"/>
      <c r="U109" s="65"/>
    </row>
    <row r="110" spans="1:21" ht="15" customHeight="1" x14ac:dyDescent="0.25">
      <c r="A110" s="16">
        <v>45894</v>
      </c>
      <c r="B110" s="4"/>
      <c r="C110" s="4"/>
      <c r="D110" s="42" t="str">
        <f t="shared" si="4"/>
        <v/>
      </c>
      <c r="E110" s="4"/>
      <c r="F110" s="4"/>
      <c r="G110" s="99" t="str">
        <f t="shared" si="5"/>
        <v/>
      </c>
      <c r="H110" s="42" t="str">
        <f t="shared" si="6"/>
        <v/>
      </c>
      <c r="I110" s="41"/>
      <c r="J110" s="41"/>
      <c r="K110" s="41"/>
      <c r="L110" s="41"/>
      <c r="M110" s="4"/>
      <c r="N110" s="64"/>
      <c r="O110" s="65"/>
      <c r="P110" s="65"/>
      <c r="Q110" s="65"/>
      <c r="R110" s="65"/>
      <c r="T110" s="89"/>
      <c r="U110" s="65"/>
    </row>
    <row r="111" spans="1:21" ht="15" customHeight="1" x14ac:dyDescent="0.25">
      <c r="A111" s="16">
        <v>45895</v>
      </c>
      <c r="B111" s="4"/>
      <c r="C111" s="4"/>
      <c r="D111" s="42" t="str">
        <f t="shared" si="4"/>
        <v/>
      </c>
      <c r="E111" s="4"/>
      <c r="F111" s="4"/>
      <c r="G111" s="99" t="str">
        <f t="shared" si="5"/>
        <v/>
      </c>
      <c r="H111" s="42" t="str">
        <f t="shared" si="6"/>
        <v/>
      </c>
      <c r="I111" s="41"/>
      <c r="J111" s="41"/>
      <c r="K111" s="41"/>
      <c r="L111" s="41"/>
      <c r="M111" s="4"/>
      <c r="N111" s="64"/>
      <c r="O111" s="65"/>
      <c r="P111" s="65"/>
      <c r="Q111" s="65"/>
      <c r="R111" s="65"/>
      <c r="T111" s="89"/>
      <c r="U111" s="65"/>
    </row>
    <row r="112" spans="1:21" ht="15" customHeight="1" x14ac:dyDescent="0.25">
      <c r="A112" s="16">
        <v>45896</v>
      </c>
      <c r="B112" s="4"/>
      <c r="C112" s="4"/>
      <c r="D112" s="42" t="str">
        <f t="shared" si="4"/>
        <v/>
      </c>
      <c r="E112" s="4"/>
      <c r="F112" s="4"/>
      <c r="G112" s="99" t="str">
        <f t="shared" si="5"/>
        <v/>
      </c>
      <c r="H112" s="42" t="str">
        <f t="shared" si="6"/>
        <v/>
      </c>
      <c r="I112" s="41"/>
      <c r="J112" s="41"/>
      <c r="K112" s="41"/>
      <c r="L112" s="41"/>
      <c r="M112" s="4"/>
      <c r="N112" s="64"/>
      <c r="O112" s="65"/>
      <c r="P112" s="65"/>
      <c r="Q112" s="65"/>
      <c r="R112" s="65"/>
      <c r="T112" s="89"/>
      <c r="U112" s="65"/>
    </row>
    <row r="113" spans="1:21" ht="15" customHeight="1" x14ac:dyDescent="0.25">
      <c r="A113" s="16">
        <v>45897</v>
      </c>
      <c r="B113" s="4"/>
      <c r="C113" s="4"/>
      <c r="D113" s="42" t="str">
        <f t="shared" si="4"/>
        <v/>
      </c>
      <c r="E113" s="4"/>
      <c r="F113" s="4"/>
      <c r="G113" s="99" t="str">
        <f t="shared" si="5"/>
        <v/>
      </c>
      <c r="H113" s="42" t="str">
        <f t="shared" si="6"/>
        <v/>
      </c>
      <c r="I113" s="41"/>
      <c r="J113" s="41"/>
      <c r="K113" s="41"/>
      <c r="L113" s="41"/>
      <c r="M113" s="4"/>
      <c r="N113" s="64"/>
      <c r="O113" s="65"/>
      <c r="P113" s="65"/>
      <c r="Q113" s="65"/>
      <c r="R113" s="65"/>
      <c r="T113" s="89"/>
      <c r="U113" s="65"/>
    </row>
    <row r="114" spans="1:21" ht="15" customHeight="1" x14ac:dyDescent="0.25">
      <c r="A114" s="16">
        <v>45898</v>
      </c>
      <c r="B114" s="4"/>
      <c r="C114" s="4"/>
      <c r="D114" s="42" t="str">
        <f t="shared" si="4"/>
        <v/>
      </c>
      <c r="E114" s="4"/>
      <c r="F114" s="4"/>
      <c r="G114" s="99" t="str">
        <f t="shared" si="5"/>
        <v/>
      </c>
      <c r="H114" s="42" t="str">
        <f t="shared" si="6"/>
        <v/>
      </c>
      <c r="I114" s="41"/>
      <c r="J114" s="41"/>
      <c r="K114" s="41"/>
      <c r="L114" s="41"/>
      <c r="M114" s="4"/>
      <c r="N114" s="64"/>
      <c r="O114" s="65"/>
      <c r="P114" s="65"/>
      <c r="Q114" s="65"/>
      <c r="R114" s="65"/>
      <c r="T114" s="89"/>
      <c r="U114" s="65"/>
    </row>
    <row r="115" spans="1:21" ht="15" customHeight="1" x14ac:dyDescent="0.25">
      <c r="A115" s="16">
        <v>45899</v>
      </c>
      <c r="B115" s="4"/>
      <c r="C115" s="4"/>
      <c r="D115" s="42" t="str">
        <f t="shared" si="4"/>
        <v/>
      </c>
      <c r="E115" s="4"/>
      <c r="F115" s="4"/>
      <c r="G115" s="99" t="str">
        <f t="shared" si="5"/>
        <v/>
      </c>
      <c r="H115" s="42" t="str">
        <f t="shared" si="6"/>
        <v/>
      </c>
      <c r="I115" s="41"/>
      <c r="J115" s="41"/>
      <c r="K115" s="41"/>
      <c r="L115" s="41"/>
      <c r="M115" s="4"/>
      <c r="N115" s="64"/>
      <c r="O115" s="65"/>
      <c r="P115" s="65"/>
      <c r="Q115" s="65"/>
      <c r="R115" s="65"/>
      <c r="T115" s="89"/>
      <c r="U115" s="65"/>
    </row>
    <row r="116" spans="1:21" ht="15" customHeight="1" x14ac:dyDescent="0.25">
      <c r="A116" s="16">
        <v>45900</v>
      </c>
      <c r="B116" s="4"/>
      <c r="C116" s="4"/>
      <c r="D116" s="42" t="str">
        <f t="shared" si="4"/>
        <v/>
      </c>
      <c r="E116" s="4"/>
      <c r="F116" s="4"/>
      <c r="G116" s="99" t="str">
        <f t="shared" si="5"/>
        <v/>
      </c>
      <c r="H116" s="42" t="str">
        <f t="shared" si="6"/>
        <v/>
      </c>
      <c r="I116" s="41"/>
      <c r="J116" s="41"/>
      <c r="K116" s="41"/>
      <c r="L116" s="41"/>
      <c r="M116" s="4"/>
      <c r="N116" s="64"/>
      <c r="O116" s="65"/>
      <c r="P116" s="65"/>
      <c r="Q116" s="65"/>
      <c r="R116" s="65"/>
      <c r="T116" s="89"/>
      <c r="U116" s="65"/>
    </row>
    <row r="117" spans="1:21" ht="15" customHeight="1" x14ac:dyDescent="0.25">
      <c r="A117" s="16">
        <v>45901</v>
      </c>
      <c r="B117" s="4"/>
      <c r="C117" s="4"/>
      <c r="D117" s="42" t="str">
        <f t="shared" si="4"/>
        <v/>
      </c>
      <c r="E117" s="4"/>
      <c r="F117" s="4"/>
      <c r="G117" s="99" t="str">
        <f t="shared" si="5"/>
        <v/>
      </c>
      <c r="H117" s="42" t="str">
        <f t="shared" si="6"/>
        <v/>
      </c>
      <c r="I117" s="41"/>
      <c r="J117" s="41"/>
      <c r="K117" s="41"/>
      <c r="L117" s="41"/>
      <c r="M117" s="4"/>
      <c r="N117" s="64"/>
      <c r="O117" s="65"/>
      <c r="P117" s="65"/>
      <c r="Q117" s="65"/>
      <c r="R117" s="65"/>
      <c r="T117" s="89"/>
      <c r="U117" s="65"/>
    </row>
    <row r="118" spans="1:21" ht="15" customHeight="1" x14ac:dyDescent="0.25">
      <c r="A118" s="16">
        <v>45902</v>
      </c>
      <c r="B118" s="4"/>
      <c r="C118" s="4"/>
      <c r="D118" s="42" t="str">
        <f t="shared" si="4"/>
        <v/>
      </c>
      <c r="E118" s="4"/>
      <c r="F118" s="4"/>
      <c r="G118" s="99" t="str">
        <f t="shared" si="5"/>
        <v/>
      </c>
      <c r="H118" s="42" t="str">
        <f t="shared" si="6"/>
        <v/>
      </c>
      <c r="I118" s="41"/>
      <c r="J118" s="41"/>
      <c r="K118" s="41"/>
      <c r="L118" s="41"/>
      <c r="M118" s="4"/>
      <c r="N118" s="64"/>
      <c r="O118" s="65"/>
      <c r="P118" s="65"/>
      <c r="Q118" s="65"/>
      <c r="R118" s="65"/>
      <c r="T118" s="89"/>
      <c r="U118" s="65"/>
    </row>
    <row r="119" spans="1:21" ht="15" customHeight="1" x14ac:dyDescent="0.25">
      <c r="A119" s="16">
        <v>45903</v>
      </c>
      <c r="B119" s="4"/>
      <c r="C119" s="4"/>
      <c r="D119" s="42" t="str">
        <f t="shared" si="4"/>
        <v/>
      </c>
      <c r="E119" s="4"/>
      <c r="F119" s="4"/>
      <c r="G119" s="99" t="str">
        <f t="shared" si="5"/>
        <v/>
      </c>
      <c r="H119" s="42" t="str">
        <f t="shared" si="6"/>
        <v/>
      </c>
      <c r="I119" s="41"/>
      <c r="J119" s="41"/>
      <c r="K119" s="41"/>
      <c r="L119" s="41"/>
      <c r="M119" s="4"/>
      <c r="N119" s="64"/>
      <c r="O119" s="65"/>
      <c r="P119" s="65"/>
      <c r="Q119" s="65"/>
      <c r="R119" s="65"/>
      <c r="T119" s="89"/>
      <c r="U119" s="65"/>
    </row>
    <row r="120" spans="1:21" ht="15" customHeight="1" x14ac:dyDescent="0.25">
      <c r="A120" s="16">
        <v>45904</v>
      </c>
      <c r="B120" s="4"/>
      <c r="C120" s="4"/>
      <c r="D120" s="42" t="str">
        <f t="shared" si="4"/>
        <v/>
      </c>
      <c r="E120" s="4"/>
      <c r="F120" s="4"/>
      <c r="G120" s="99" t="str">
        <f t="shared" si="5"/>
        <v/>
      </c>
      <c r="H120" s="42" t="str">
        <f t="shared" si="6"/>
        <v/>
      </c>
      <c r="I120" s="41"/>
      <c r="J120" s="41"/>
      <c r="K120" s="41"/>
      <c r="L120" s="41"/>
      <c r="M120" s="4"/>
      <c r="N120" s="64"/>
      <c r="O120" s="65"/>
      <c r="P120" s="65"/>
      <c r="Q120" s="65"/>
      <c r="R120" s="65"/>
      <c r="T120" s="89"/>
      <c r="U120" s="65"/>
    </row>
    <row r="121" spans="1:21" ht="15" customHeight="1" x14ac:dyDescent="0.25">
      <c r="A121" s="16">
        <v>45905</v>
      </c>
      <c r="B121" s="4"/>
      <c r="C121" s="4"/>
      <c r="D121" s="42" t="str">
        <f t="shared" si="4"/>
        <v/>
      </c>
      <c r="E121" s="4"/>
      <c r="F121" s="4"/>
      <c r="G121" s="99" t="str">
        <f t="shared" si="5"/>
        <v/>
      </c>
      <c r="H121" s="42" t="str">
        <f t="shared" si="6"/>
        <v/>
      </c>
      <c r="I121" s="41"/>
      <c r="J121" s="41"/>
      <c r="K121" s="41"/>
      <c r="L121" s="41"/>
      <c r="M121" s="4"/>
      <c r="N121" s="64"/>
      <c r="O121" s="65"/>
      <c r="P121" s="65"/>
      <c r="Q121" s="65"/>
      <c r="R121" s="65"/>
      <c r="T121" s="89"/>
      <c r="U121" s="65"/>
    </row>
    <row r="122" spans="1:21" ht="15" customHeight="1" x14ac:dyDescent="0.25">
      <c r="A122" s="16">
        <v>45906</v>
      </c>
      <c r="B122" s="4"/>
      <c r="C122" s="4"/>
      <c r="D122" s="42" t="str">
        <f t="shared" si="4"/>
        <v/>
      </c>
      <c r="E122" s="4"/>
      <c r="F122" s="4"/>
      <c r="G122" s="99" t="str">
        <f t="shared" si="5"/>
        <v/>
      </c>
      <c r="H122" s="42" t="str">
        <f t="shared" si="6"/>
        <v/>
      </c>
      <c r="I122" s="41"/>
      <c r="J122" s="41"/>
      <c r="K122" s="41"/>
      <c r="L122" s="41"/>
      <c r="M122" s="4"/>
      <c r="N122" s="64"/>
      <c r="O122" s="65"/>
      <c r="P122" s="65"/>
      <c r="Q122" s="65"/>
      <c r="R122" s="65"/>
      <c r="T122" s="89"/>
      <c r="U122" s="65"/>
    </row>
    <row r="123" spans="1:21" ht="15" customHeight="1" x14ac:dyDescent="0.25">
      <c r="A123" s="16">
        <v>45907</v>
      </c>
      <c r="B123" s="4"/>
      <c r="C123" s="4"/>
      <c r="D123" s="42" t="str">
        <f t="shared" si="4"/>
        <v/>
      </c>
      <c r="E123" s="4"/>
      <c r="F123" s="4"/>
      <c r="G123" s="99" t="str">
        <f t="shared" si="5"/>
        <v/>
      </c>
      <c r="H123" s="42" t="str">
        <f t="shared" si="6"/>
        <v/>
      </c>
      <c r="I123" s="41"/>
      <c r="J123" s="41"/>
      <c r="K123" s="41"/>
      <c r="L123" s="41"/>
      <c r="M123" s="4"/>
      <c r="N123" s="64"/>
      <c r="O123" s="65"/>
      <c r="P123" s="65"/>
      <c r="Q123" s="65"/>
      <c r="R123" s="65"/>
      <c r="T123" s="89"/>
      <c r="U123" s="65"/>
    </row>
    <row r="124" spans="1:21" ht="15" customHeight="1" x14ac:dyDescent="0.25">
      <c r="A124" s="16">
        <v>45908</v>
      </c>
      <c r="B124" s="4"/>
      <c r="C124" s="4"/>
      <c r="D124" s="42" t="str">
        <f t="shared" si="4"/>
        <v/>
      </c>
      <c r="E124" s="4"/>
      <c r="F124" s="4"/>
      <c r="G124" s="99" t="str">
        <f t="shared" si="5"/>
        <v/>
      </c>
      <c r="H124" s="42" t="str">
        <f t="shared" si="6"/>
        <v/>
      </c>
      <c r="I124" s="41"/>
      <c r="J124" s="41"/>
      <c r="K124" s="41"/>
      <c r="L124" s="41"/>
      <c r="M124" s="4"/>
      <c r="N124" s="64"/>
      <c r="O124" s="65"/>
      <c r="P124" s="65"/>
      <c r="Q124" s="65"/>
      <c r="R124" s="65"/>
      <c r="T124" s="89"/>
      <c r="U124" s="65"/>
    </row>
    <row r="125" spans="1:21" ht="15" customHeight="1" x14ac:dyDescent="0.25">
      <c r="A125" s="16">
        <v>45909</v>
      </c>
      <c r="B125" s="4"/>
      <c r="C125" s="4"/>
      <c r="D125" s="42" t="str">
        <f t="shared" si="4"/>
        <v/>
      </c>
      <c r="E125" s="4"/>
      <c r="F125" s="4"/>
      <c r="G125" s="99" t="str">
        <f t="shared" si="5"/>
        <v/>
      </c>
      <c r="H125" s="42" t="str">
        <f t="shared" si="6"/>
        <v/>
      </c>
      <c r="I125" s="41"/>
      <c r="J125" s="41"/>
      <c r="K125" s="41"/>
      <c r="L125" s="41"/>
      <c r="M125" s="4"/>
      <c r="N125" s="64"/>
      <c r="O125" s="65"/>
      <c r="P125" s="65"/>
      <c r="Q125" s="65"/>
      <c r="R125" s="65"/>
      <c r="T125" s="89"/>
      <c r="U125" s="65"/>
    </row>
    <row r="126" spans="1:21" ht="15" customHeight="1" x14ac:dyDescent="0.25">
      <c r="A126" s="16">
        <v>45910</v>
      </c>
      <c r="B126" s="4"/>
      <c r="C126" s="4"/>
      <c r="D126" s="42" t="str">
        <f t="shared" si="4"/>
        <v/>
      </c>
      <c r="E126" s="4"/>
      <c r="F126" s="4"/>
      <c r="G126" s="99" t="str">
        <f t="shared" si="5"/>
        <v/>
      </c>
      <c r="H126" s="42" t="str">
        <f t="shared" si="6"/>
        <v/>
      </c>
      <c r="I126" s="41"/>
      <c r="J126" s="41"/>
      <c r="K126" s="41"/>
      <c r="L126" s="41"/>
      <c r="M126" s="4"/>
      <c r="N126" s="64"/>
      <c r="O126" s="65"/>
      <c r="P126" s="65"/>
      <c r="Q126" s="65"/>
      <c r="R126" s="65"/>
      <c r="T126" s="89"/>
      <c r="U126" s="65"/>
    </row>
    <row r="127" spans="1:21" ht="15" customHeight="1" x14ac:dyDescent="0.25">
      <c r="A127" s="16">
        <v>45911</v>
      </c>
      <c r="B127" s="4"/>
      <c r="C127" s="4"/>
      <c r="D127" s="42" t="str">
        <f t="shared" si="4"/>
        <v/>
      </c>
      <c r="E127" s="4"/>
      <c r="F127" s="4"/>
      <c r="G127" s="99" t="str">
        <f t="shared" si="5"/>
        <v/>
      </c>
      <c r="H127" s="42" t="str">
        <f t="shared" si="6"/>
        <v/>
      </c>
      <c r="I127" s="41"/>
      <c r="J127" s="41"/>
      <c r="K127" s="41"/>
      <c r="L127" s="41"/>
      <c r="M127" s="4"/>
      <c r="N127" s="64"/>
      <c r="O127" s="65"/>
      <c r="P127" s="65"/>
      <c r="Q127" s="65"/>
      <c r="R127" s="65"/>
      <c r="T127" s="89"/>
      <c r="U127" s="65"/>
    </row>
    <row r="128" spans="1:21" ht="15" customHeight="1" x14ac:dyDescent="0.25">
      <c r="A128" s="16">
        <v>45912</v>
      </c>
      <c r="B128" s="4"/>
      <c r="C128" s="4"/>
      <c r="D128" s="42" t="str">
        <f t="shared" si="4"/>
        <v/>
      </c>
      <c r="E128" s="4"/>
      <c r="F128" s="4"/>
      <c r="G128" s="99" t="str">
        <f t="shared" si="5"/>
        <v/>
      </c>
      <c r="H128" s="42" t="str">
        <f t="shared" si="6"/>
        <v/>
      </c>
      <c r="I128" s="41"/>
      <c r="J128" s="41"/>
      <c r="K128" s="41"/>
      <c r="L128" s="41"/>
      <c r="M128" s="4"/>
      <c r="N128" s="64"/>
      <c r="O128" s="65"/>
      <c r="P128" s="65"/>
      <c r="Q128" s="65"/>
      <c r="R128" s="65"/>
      <c r="T128" s="89"/>
      <c r="U128" s="65"/>
    </row>
    <row r="129" spans="1:21" ht="15" customHeight="1" x14ac:dyDescent="0.25">
      <c r="A129" s="16">
        <v>45913</v>
      </c>
      <c r="B129" s="4"/>
      <c r="C129" s="4"/>
      <c r="D129" s="42" t="str">
        <f t="shared" si="4"/>
        <v/>
      </c>
      <c r="E129" s="4"/>
      <c r="F129" s="4"/>
      <c r="G129" s="99" t="str">
        <f t="shared" si="5"/>
        <v/>
      </c>
      <c r="H129" s="42" t="str">
        <f t="shared" si="6"/>
        <v/>
      </c>
      <c r="I129" s="41"/>
      <c r="J129" s="41"/>
      <c r="K129" s="41"/>
      <c r="L129" s="41"/>
      <c r="M129" s="4"/>
      <c r="N129" s="64"/>
      <c r="O129" s="65"/>
      <c r="P129" s="65"/>
      <c r="Q129" s="65"/>
      <c r="R129" s="65"/>
      <c r="T129" s="89"/>
      <c r="U129" s="65"/>
    </row>
    <row r="130" spans="1:21" ht="15" customHeight="1" x14ac:dyDescent="0.25">
      <c r="A130" s="16">
        <v>45914</v>
      </c>
      <c r="B130" s="4"/>
      <c r="C130" s="4"/>
      <c r="D130" s="42" t="str">
        <f t="shared" si="4"/>
        <v/>
      </c>
      <c r="E130" s="4"/>
      <c r="F130" s="4"/>
      <c r="G130" s="99" t="str">
        <f t="shared" si="5"/>
        <v/>
      </c>
      <c r="H130" s="42" t="str">
        <f t="shared" si="6"/>
        <v/>
      </c>
      <c r="I130" s="41"/>
      <c r="J130" s="41"/>
      <c r="K130" s="41"/>
      <c r="L130" s="41"/>
      <c r="M130" s="4"/>
      <c r="N130" s="64"/>
      <c r="O130" s="65"/>
      <c r="P130" s="65"/>
      <c r="Q130" s="65"/>
      <c r="R130" s="65"/>
      <c r="T130" s="89"/>
      <c r="U130" s="65"/>
    </row>
    <row r="131" spans="1:21" ht="15" customHeight="1" x14ac:dyDescent="0.25">
      <c r="A131" s="16">
        <v>45915</v>
      </c>
      <c r="B131" s="4"/>
      <c r="C131" s="4"/>
      <c r="D131" s="42" t="str">
        <f t="shared" si="4"/>
        <v/>
      </c>
      <c r="E131" s="4"/>
      <c r="F131" s="4"/>
      <c r="G131" s="99" t="str">
        <f t="shared" si="5"/>
        <v/>
      </c>
      <c r="H131" s="42" t="str">
        <f t="shared" si="6"/>
        <v/>
      </c>
      <c r="I131" s="41"/>
      <c r="J131" s="41"/>
      <c r="K131" s="41"/>
      <c r="L131" s="41"/>
      <c r="M131" s="4"/>
      <c r="N131" s="64"/>
      <c r="O131" s="65"/>
      <c r="P131" s="65"/>
      <c r="Q131" s="65"/>
      <c r="R131" s="65"/>
      <c r="T131" s="89"/>
      <c r="U131" s="65"/>
    </row>
    <row r="132" spans="1:21" ht="15" customHeight="1" x14ac:dyDescent="0.25">
      <c r="A132" s="16">
        <v>45916</v>
      </c>
      <c r="B132" s="4"/>
      <c r="C132" s="4"/>
      <c r="D132" s="42" t="str">
        <f t="shared" ref="D132:D179" si="7">IF(C132&gt;AB$4,"H",IF(C132&gt;AB$3,"M",IF(AND(C132&gt;=0,C132&lt;&gt;""),"L","")))</f>
        <v/>
      </c>
      <c r="E132" s="4"/>
      <c r="F132" s="4"/>
      <c r="G132" s="99" t="str">
        <f t="shared" ref="G132:G179" si="8">IF(F132&gt;AB$4,"H",IF(F132&gt;AB$3,"M",IF(AND(F132&gt;=0,F132&lt;&gt;""),"L","")))</f>
        <v/>
      </c>
      <c r="H132" s="42" t="str">
        <f t="shared" ref="H132:H179" si="9">IF(E132&gt;AC$6,"E",IF(E132&gt;AC$5,"V",IF(E132&gt;AC$4,"H",IF(E132&gt;AC$3,"M",IF(AND(E132&gt;=0,E132&lt;&gt;""),"L","")))))</f>
        <v/>
      </c>
      <c r="I132" s="41"/>
      <c r="J132" s="41"/>
      <c r="K132" s="41"/>
      <c r="L132" s="41"/>
      <c r="M132" s="4"/>
      <c r="N132" s="64"/>
      <c r="O132" s="65"/>
      <c r="P132" s="65"/>
      <c r="Q132" s="65"/>
      <c r="R132" s="65"/>
      <c r="T132" s="89"/>
      <c r="U132" s="65"/>
    </row>
    <row r="133" spans="1:21" ht="15" customHeight="1" x14ac:dyDescent="0.25">
      <c r="A133" s="16">
        <v>45917</v>
      </c>
      <c r="B133" s="4"/>
      <c r="C133" s="4"/>
      <c r="D133" s="42" t="str">
        <f t="shared" si="7"/>
        <v/>
      </c>
      <c r="E133" s="4"/>
      <c r="F133" s="4"/>
      <c r="G133" s="99" t="str">
        <f t="shared" si="8"/>
        <v/>
      </c>
      <c r="H133" s="42" t="str">
        <f t="shared" si="9"/>
        <v/>
      </c>
      <c r="I133" s="41"/>
      <c r="J133" s="41"/>
      <c r="K133" s="41"/>
      <c r="L133" s="41"/>
      <c r="M133" s="4"/>
      <c r="N133" s="64"/>
      <c r="O133" s="65"/>
      <c r="P133" s="65"/>
      <c r="Q133" s="65"/>
      <c r="R133" s="65"/>
      <c r="T133" s="89"/>
      <c r="U133" s="65"/>
    </row>
    <row r="134" spans="1:21" ht="15" customHeight="1" x14ac:dyDescent="0.25">
      <c r="A134" s="16">
        <v>45918</v>
      </c>
      <c r="B134" s="4"/>
      <c r="C134" s="4"/>
      <c r="D134" s="42" t="str">
        <f t="shared" si="7"/>
        <v/>
      </c>
      <c r="E134" s="4"/>
      <c r="F134" s="4"/>
      <c r="G134" s="99" t="str">
        <f t="shared" si="8"/>
        <v/>
      </c>
      <c r="H134" s="42" t="str">
        <f t="shared" si="9"/>
        <v/>
      </c>
      <c r="I134" s="41"/>
      <c r="J134" s="41"/>
      <c r="K134" s="41"/>
      <c r="L134" s="41"/>
      <c r="M134" s="4"/>
      <c r="N134" s="64"/>
      <c r="O134" s="65"/>
      <c r="P134" s="65"/>
      <c r="Q134" s="65"/>
      <c r="R134" s="65"/>
      <c r="T134" s="89"/>
      <c r="U134" s="65"/>
    </row>
    <row r="135" spans="1:21" ht="15" customHeight="1" x14ac:dyDescent="0.25">
      <c r="A135" s="16">
        <v>45919</v>
      </c>
      <c r="B135" s="4"/>
      <c r="C135" s="4"/>
      <c r="D135" s="42" t="str">
        <f t="shared" si="7"/>
        <v/>
      </c>
      <c r="E135" s="4"/>
      <c r="F135" s="4"/>
      <c r="G135" s="99" t="str">
        <f t="shared" si="8"/>
        <v/>
      </c>
      <c r="H135" s="42" t="str">
        <f t="shared" si="9"/>
        <v/>
      </c>
      <c r="I135" s="41"/>
      <c r="J135" s="41"/>
      <c r="K135" s="41"/>
      <c r="L135" s="41"/>
      <c r="M135" s="4"/>
      <c r="N135" s="64"/>
      <c r="O135" s="65"/>
      <c r="P135" s="65"/>
      <c r="Q135" s="65"/>
      <c r="R135" s="65"/>
      <c r="T135" s="89"/>
      <c r="U135" s="65"/>
    </row>
    <row r="136" spans="1:21" ht="15" customHeight="1" x14ac:dyDescent="0.25">
      <c r="A136" s="16">
        <v>45920</v>
      </c>
      <c r="B136" s="4"/>
      <c r="C136" s="4"/>
      <c r="D136" s="42" t="str">
        <f t="shared" si="7"/>
        <v/>
      </c>
      <c r="E136" s="4"/>
      <c r="F136" s="4"/>
      <c r="G136" s="99" t="str">
        <f t="shared" si="8"/>
        <v/>
      </c>
      <c r="H136" s="42" t="str">
        <f t="shared" si="9"/>
        <v/>
      </c>
      <c r="I136" s="41"/>
      <c r="J136" s="41"/>
      <c r="K136" s="41"/>
      <c r="L136" s="41"/>
      <c r="M136" s="4"/>
      <c r="N136" s="64"/>
      <c r="O136" s="65"/>
      <c r="P136" s="65"/>
      <c r="Q136" s="65"/>
      <c r="R136" s="65"/>
      <c r="T136" s="89"/>
      <c r="U136" s="65"/>
    </row>
    <row r="137" spans="1:21" ht="15" customHeight="1" x14ac:dyDescent="0.25">
      <c r="A137" s="16">
        <v>45921</v>
      </c>
      <c r="B137" s="4"/>
      <c r="C137" s="4"/>
      <c r="D137" s="42" t="str">
        <f t="shared" si="7"/>
        <v/>
      </c>
      <c r="E137" s="4"/>
      <c r="F137" s="4"/>
      <c r="G137" s="99" t="str">
        <f t="shared" si="8"/>
        <v/>
      </c>
      <c r="H137" s="42" t="str">
        <f t="shared" si="9"/>
        <v/>
      </c>
      <c r="I137" s="41"/>
      <c r="J137" s="41"/>
      <c r="K137" s="41"/>
      <c r="L137" s="41"/>
      <c r="M137" s="4"/>
      <c r="N137" s="64"/>
      <c r="O137" s="65"/>
      <c r="P137" s="65"/>
      <c r="Q137" s="65"/>
      <c r="R137" s="65"/>
      <c r="T137" s="89"/>
      <c r="U137" s="65"/>
    </row>
    <row r="138" spans="1:21" ht="15" customHeight="1" x14ac:dyDescent="0.25">
      <c r="A138" s="16">
        <v>45922</v>
      </c>
      <c r="B138" s="4"/>
      <c r="C138" s="4"/>
      <c r="D138" s="42" t="str">
        <f t="shared" si="7"/>
        <v/>
      </c>
      <c r="E138" s="4"/>
      <c r="F138" s="4"/>
      <c r="G138" s="99" t="str">
        <f t="shared" si="8"/>
        <v/>
      </c>
      <c r="H138" s="42" t="str">
        <f t="shared" si="9"/>
        <v/>
      </c>
      <c r="I138" s="41"/>
      <c r="J138" s="41"/>
      <c r="K138" s="41"/>
      <c r="L138" s="41"/>
      <c r="M138" s="4"/>
      <c r="N138" s="64"/>
      <c r="O138" s="65"/>
      <c r="P138" s="65"/>
      <c r="Q138" s="65"/>
      <c r="R138" s="65"/>
      <c r="T138" s="89"/>
      <c r="U138" s="65"/>
    </row>
    <row r="139" spans="1:21" ht="15" customHeight="1" x14ac:dyDescent="0.25">
      <c r="A139" s="16">
        <v>45923</v>
      </c>
      <c r="B139" s="4"/>
      <c r="C139" s="4"/>
      <c r="D139" s="42" t="str">
        <f t="shared" si="7"/>
        <v/>
      </c>
      <c r="E139" s="4"/>
      <c r="F139" s="4"/>
      <c r="G139" s="99" t="str">
        <f t="shared" si="8"/>
        <v/>
      </c>
      <c r="H139" s="42" t="str">
        <f t="shared" si="9"/>
        <v/>
      </c>
      <c r="I139" s="41"/>
      <c r="J139" s="41"/>
      <c r="K139" s="41"/>
      <c r="L139" s="41"/>
      <c r="M139" s="4"/>
      <c r="N139" s="64"/>
      <c r="O139" s="65"/>
      <c r="P139" s="65"/>
      <c r="Q139" s="65"/>
      <c r="R139" s="65"/>
      <c r="T139" s="89"/>
      <c r="U139" s="65"/>
    </row>
    <row r="140" spans="1:21" ht="15" customHeight="1" x14ac:dyDescent="0.25">
      <c r="A140" s="16">
        <v>45924</v>
      </c>
      <c r="B140" s="4"/>
      <c r="C140" s="4"/>
      <c r="D140" s="42" t="str">
        <f t="shared" si="7"/>
        <v/>
      </c>
      <c r="E140" s="4"/>
      <c r="F140" s="4"/>
      <c r="G140" s="99" t="str">
        <f t="shared" si="8"/>
        <v/>
      </c>
      <c r="H140" s="42" t="str">
        <f t="shared" si="9"/>
        <v/>
      </c>
      <c r="I140" s="41"/>
      <c r="J140" s="41"/>
      <c r="K140" s="41"/>
      <c r="L140" s="41"/>
      <c r="M140" s="4"/>
      <c r="N140" s="64"/>
      <c r="O140" s="64"/>
      <c r="P140" s="64"/>
      <c r="Q140" s="64"/>
      <c r="R140" s="64"/>
      <c r="T140" s="89"/>
      <c r="U140" s="64"/>
    </row>
    <row r="141" spans="1:21" ht="15" customHeight="1" x14ac:dyDescent="0.25">
      <c r="A141" s="16">
        <v>45925</v>
      </c>
      <c r="B141" s="4"/>
      <c r="C141" s="4"/>
      <c r="D141" s="42" t="str">
        <f t="shared" si="7"/>
        <v/>
      </c>
      <c r="E141" s="4"/>
      <c r="F141" s="4"/>
      <c r="G141" s="99" t="str">
        <f t="shared" si="8"/>
        <v/>
      </c>
      <c r="H141" s="42" t="str">
        <f t="shared" si="9"/>
        <v/>
      </c>
      <c r="I141" s="41"/>
      <c r="J141" s="41"/>
      <c r="K141" s="41"/>
      <c r="L141" s="41"/>
      <c r="M141" s="4"/>
      <c r="N141" s="64"/>
      <c r="O141" s="64"/>
      <c r="P141" s="64"/>
      <c r="Q141" s="64"/>
      <c r="R141" s="64"/>
      <c r="T141" s="89"/>
      <c r="U141" s="64"/>
    </row>
    <row r="142" spans="1:21" ht="15" customHeight="1" x14ac:dyDescent="0.25">
      <c r="A142" s="16">
        <v>45926</v>
      </c>
      <c r="B142" s="4"/>
      <c r="C142" s="4"/>
      <c r="D142" s="42" t="str">
        <f t="shared" si="7"/>
        <v/>
      </c>
      <c r="E142" s="4"/>
      <c r="F142" s="4"/>
      <c r="G142" s="99" t="str">
        <f t="shared" si="8"/>
        <v/>
      </c>
      <c r="H142" s="42" t="str">
        <f t="shared" si="9"/>
        <v/>
      </c>
      <c r="I142" s="41"/>
      <c r="J142" s="41"/>
      <c r="K142" s="41"/>
      <c r="L142" s="41"/>
      <c r="M142" s="4"/>
      <c r="N142" s="64"/>
      <c r="O142" s="64"/>
      <c r="P142" s="64"/>
      <c r="Q142" s="64"/>
      <c r="R142" s="64"/>
      <c r="T142" s="89"/>
      <c r="U142" s="64"/>
    </row>
    <row r="143" spans="1:21" ht="15" customHeight="1" x14ac:dyDescent="0.25">
      <c r="A143" s="16">
        <v>45927</v>
      </c>
      <c r="B143" s="4"/>
      <c r="C143" s="4"/>
      <c r="D143" s="42" t="str">
        <f t="shared" si="7"/>
        <v/>
      </c>
      <c r="E143" s="4"/>
      <c r="F143" s="4"/>
      <c r="G143" s="99" t="str">
        <f t="shared" si="8"/>
        <v/>
      </c>
      <c r="H143" s="42" t="str">
        <f t="shared" si="9"/>
        <v/>
      </c>
      <c r="I143" s="41"/>
      <c r="J143" s="41"/>
      <c r="K143" s="41"/>
      <c r="L143" s="41"/>
      <c r="M143" s="4"/>
      <c r="N143" s="64"/>
      <c r="O143" s="64"/>
      <c r="P143" s="64"/>
      <c r="Q143" s="64"/>
      <c r="R143" s="64"/>
      <c r="T143" s="89"/>
      <c r="U143" s="64"/>
    </row>
    <row r="144" spans="1:21" ht="15" customHeight="1" x14ac:dyDescent="0.25">
      <c r="A144" s="16">
        <v>45928</v>
      </c>
      <c r="B144" s="4"/>
      <c r="C144" s="4"/>
      <c r="D144" s="42" t="str">
        <f t="shared" si="7"/>
        <v/>
      </c>
      <c r="E144" s="4"/>
      <c r="F144" s="4"/>
      <c r="G144" s="99" t="str">
        <f t="shared" si="8"/>
        <v/>
      </c>
      <c r="H144" s="42" t="str">
        <f t="shared" si="9"/>
        <v/>
      </c>
      <c r="I144" s="41"/>
      <c r="J144" s="41"/>
      <c r="K144" s="41"/>
      <c r="L144" s="41"/>
      <c r="M144" s="4"/>
      <c r="N144" s="64"/>
      <c r="O144" s="64"/>
      <c r="P144" s="64"/>
      <c r="Q144" s="64"/>
      <c r="R144" s="64"/>
      <c r="T144" s="89"/>
      <c r="U144" s="64"/>
    </row>
    <row r="145" spans="1:21" ht="15" customHeight="1" x14ac:dyDescent="0.25">
      <c r="A145" s="16">
        <v>45929</v>
      </c>
      <c r="B145" s="4"/>
      <c r="C145" s="4"/>
      <c r="D145" s="42" t="str">
        <f t="shared" si="7"/>
        <v/>
      </c>
      <c r="E145" s="4"/>
      <c r="F145" s="4"/>
      <c r="G145" s="99" t="str">
        <f t="shared" si="8"/>
        <v/>
      </c>
      <c r="H145" s="42" t="str">
        <f t="shared" si="9"/>
        <v/>
      </c>
      <c r="I145" s="41"/>
      <c r="J145" s="41"/>
      <c r="K145" s="41"/>
      <c r="L145" s="41"/>
      <c r="M145" s="4"/>
      <c r="N145" s="64"/>
      <c r="O145" s="64"/>
      <c r="P145" s="64"/>
      <c r="Q145" s="64"/>
      <c r="R145" s="64"/>
      <c r="T145" s="89"/>
      <c r="U145" s="64"/>
    </row>
    <row r="146" spans="1:21" ht="15" customHeight="1" x14ac:dyDescent="0.25">
      <c r="A146" s="16">
        <v>45930</v>
      </c>
      <c r="B146" s="4"/>
      <c r="C146" s="4"/>
      <c r="D146" s="42" t="str">
        <f t="shared" si="7"/>
        <v/>
      </c>
      <c r="E146" s="4"/>
      <c r="F146" s="4"/>
      <c r="G146" s="99" t="str">
        <f t="shared" si="8"/>
        <v/>
      </c>
      <c r="H146" s="42" t="str">
        <f t="shared" si="9"/>
        <v/>
      </c>
      <c r="I146" s="41"/>
      <c r="J146" s="41"/>
      <c r="K146" s="41"/>
      <c r="L146" s="41"/>
      <c r="M146" s="4"/>
      <c r="N146" s="64"/>
      <c r="O146" s="64"/>
      <c r="P146" s="64"/>
      <c r="Q146" s="64"/>
      <c r="R146" s="64"/>
      <c r="T146" s="89"/>
      <c r="U146" s="64"/>
    </row>
    <row r="147" spans="1:21" ht="15" customHeight="1" x14ac:dyDescent="0.25">
      <c r="A147" s="16">
        <v>45931</v>
      </c>
      <c r="B147" s="4"/>
      <c r="C147" s="4"/>
      <c r="D147" s="42" t="str">
        <f t="shared" si="7"/>
        <v/>
      </c>
      <c r="E147" s="4"/>
      <c r="F147" s="4"/>
      <c r="G147" s="99" t="str">
        <f t="shared" si="8"/>
        <v/>
      </c>
      <c r="H147" s="42" t="str">
        <f t="shared" si="9"/>
        <v/>
      </c>
      <c r="I147" s="41"/>
      <c r="J147" s="41"/>
      <c r="K147" s="41"/>
      <c r="L147" s="41"/>
      <c r="M147" s="4"/>
      <c r="N147" s="64"/>
      <c r="O147" s="64"/>
      <c r="P147" s="64"/>
      <c r="Q147" s="64"/>
      <c r="R147" s="64"/>
      <c r="T147" s="89"/>
      <c r="U147" s="64"/>
    </row>
    <row r="148" spans="1:21" ht="15" customHeight="1" x14ac:dyDescent="0.25">
      <c r="A148" s="16">
        <v>45932</v>
      </c>
      <c r="B148" s="4"/>
      <c r="C148" s="4"/>
      <c r="D148" s="42" t="str">
        <f t="shared" si="7"/>
        <v/>
      </c>
      <c r="E148" s="4"/>
      <c r="F148" s="4"/>
      <c r="G148" s="99" t="str">
        <f t="shared" si="8"/>
        <v/>
      </c>
      <c r="H148" s="42" t="str">
        <f t="shared" si="9"/>
        <v/>
      </c>
      <c r="I148" s="41"/>
      <c r="J148" s="41"/>
      <c r="K148" s="41"/>
      <c r="L148" s="41"/>
      <c r="M148" s="4"/>
      <c r="N148" s="64"/>
      <c r="O148" s="64"/>
      <c r="P148" s="64"/>
      <c r="Q148" s="64"/>
      <c r="R148" s="64"/>
      <c r="T148" s="89"/>
      <c r="U148" s="64"/>
    </row>
    <row r="149" spans="1:21" ht="15" customHeight="1" x14ac:dyDescent="0.25">
      <c r="A149" s="16">
        <v>45933</v>
      </c>
      <c r="B149" s="4"/>
      <c r="C149" s="4"/>
      <c r="D149" s="42" t="str">
        <f t="shared" si="7"/>
        <v/>
      </c>
      <c r="E149" s="4"/>
      <c r="F149" s="4"/>
      <c r="G149" s="99" t="str">
        <f t="shared" si="8"/>
        <v/>
      </c>
      <c r="H149" s="42" t="str">
        <f t="shared" si="9"/>
        <v/>
      </c>
      <c r="I149" s="41"/>
      <c r="J149" s="41"/>
      <c r="K149" s="41"/>
      <c r="L149" s="41"/>
      <c r="M149" s="4"/>
      <c r="N149" s="64"/>
      <c r="O149" s="64"/>
      <c r="P149" s="64"/>
      <c r="Q149" s="64"/>
      <c r="R149" s="64"/>
      <c r="T149" s="89"/>
      <c r="U149" s="64"/>
    </row>
    <row r="150" spans="1:21" ht="15" customHeight="1" x14ac:dyDescent="0.25">
      <c r="A150" s="16">
        <v>45934</v>
      </c>
      <c r="B150" s="4"/>
      <c r="C150" s="4"/>
      <c r="D150" s="42" t="str">
        <f t="shared" si="7"/>
        <v/>
      </c>
      <c r="E150" s="4"/>
      <c r="F150" s="4"/>
      <c r="G150" s="99" t="str">
        <f t="shared" si="8"/>
        <v/>
      </c>
      <c r="H150" s="42" t="str">
        <f t="shared" si="9"/>
        <v/>
      </c>
      <c r="I150" s="41"/>
      <c r="J150" s="41"/>
      <c r="K150" s="41"/>
      <c r="L150" s="41"/>
      <c r="M150" s="4"/>
      <c r="N150" s="64"/>
      <c r="O150" s="64"/>
      <c r="P150" s="64"/>
      <c r="Q150" s="64"/>
      <c r="R150" s="64"/>
      <c r="T150" s="89"/>
      <c r="U150" s="64"/>
    </row>
    <row r="151" spans="1:21" ht="15" customHeight="1" x14ac:dyDescent="0.25">
      <c r="A151" s="16">
        <v>45935</v>
      </c>
      <c r="B151" s="4"/>
      <c r="C151" s="4"/>
      <c r="D151" s="42" t="str">
        <f t="shared" si="7"/>
        <v/>
      </c>
      <c r="E151" s="4"/>
      <c r="F151" s="4"/>
      <c r="G151" s="99" t="str">
        <f t="shared" si="8"/>
        <v/>
      </c>
      <c r="H151" s="42" t="str">
        <f t="shared" si="9"/>
        <v/>
      </c>
      <c r="I151" s="41"/>
      <c r="J151" s="41"/>
      <c r="K151" s="41"/>
      <c r="L151" s="41"/>
      <c r="M151" s="4"/>
      <c r="N151" s="64"/>
      <c r="O151" s="64"/>
      <c r="P151" s="64"/>
      <c r="Q151" s="64"/>
      <c r="R151" s="64"/>
      <c r="T151" s="89"/>
      <c r="U151" s="64"/>
    </row>
    <row r="152" spans="1:21" ht="15" customHeight="1" x14ac:dyDescent="0.25">
      <c r="A152" s="16">
        <v>45936</v>
      </c>
      <c r="B152" s="4"/>
      <c r="C152" s="4"/>
      <c r="D152" s="42" t="str">
        <f t="shared" si="7"/>
        <v/>
      </c>
      <c r="E152" s="4"/>
      <c r="F152" s="4"/>
      <c r="G152" s="99" t="str">
        <f t="shared" si="8"/>
        <v/>
      </c>
      <c r="H152" s="42" t="str">
        <f t="shared" si="9"/>
        <v/>
      </c>
      <c r="I152" s="41"/>
      <c r="J152" s="41"/>
      <c r="K152" s="41"/>
      <c r="L152" s="41"/>
      <c r="M152" s="4"/>
      <c r="N152" s="64"/>
      <c r="O152" s="64"/>
      <c r="P152" s="64"/>
      <c r="Q152" s="64"/>
      <c r="R152" s="64"/>
      <c r="T152" s="89"/>
      <c r="U152" s="64"/>
    </row>
    <row r="153" spans="1:21" ht="15" customHeight="1" x14ac:dyDescent="0.25">
      <c r="A153" s="16">
        <v>45937</v>
      </c>
      <c r="B153" s="4"/>
      <c r="C153" s="4"/>
      <c r="D153" s="42" t="str">
        <f t="shared" si="7"/>
        <v/>
      </c>
      <c r="E153" s="4"/>
      <c r="F153" s="4"/>
      <c r="G153" s="99" t="str">
        <f t="shared" si="8"/>
        <v/>
      </c>
      <c r="H153" s="42" t="str">
        <f t="shared" si="9"/>
        <v/>
      </c>
      <c r="I153" s="41"/>
      <c r="J153" s="41"/>
      <c r="K153" s="41"/>
      <c r="L153" s="41"/>
      <c r="M153" s="4"/>
      <c r="N153" s="64"/>
      <c r="O153" s="64"/>
      <c r="P153" s="64"/>
      <c r="Q153" s="64"/>
      <c r="R153" s="64"/>
      <c r="T153" s="89"/>
      <c r="U153" s="64"/>
    </row>
    <row r="154" spans="1:21" ht="15" customHeight="1" x14ac:dyDescent="0.25">
      <c r="A154" s="16">
        <v>45938</v>
      </c>
      <c r="B154" s="4"/>
      <c r="C154" s="4"/>
      <c r="D154" s="42" t="str">
        <f t="shared" si="7"/>
        <v/>
      </c>
      <c r="E154" s="4"/>
      <c r="F154" s="4"/>
      <c r="G154" s="99" t="str">
        <f t="shared" si="8"/>
        <v/>
      </c>
      <c r="H154" s="42" t="str">
        <f t="shared" si="9"/>
        <v/>
      </c>
      <c r="I154" s="41"/>
      <c r="J154" s="41"/>
      <c r="K154" s="41"/>
      <c r="L154" s="41"/>
      <c r="M154" s="4"/>
      <c r="N154" s="64"/>
      <c r="O154" s="64"/>
      <c r="P154" s="64"/>
      <c r="Q154" s="64"/>
      <c r="R154" s="64"/>
      <c r="T154" s="89"/>
      <c r="U154" s="64"/>
    </row>
    <row r="155" spans="1:21" ht="15" customHeight="1" x14ac:dyDescent="0.25">
      <c r="A155" s="16">
        <v>45939</v>
      </c>
      <c r="B155" s="4"/>
      <c r="C155" s="4"/>
      <c r="D155" s="42" t="str">
        <f t="shared" si="7"/>
        <v/>
      </c>
      <c r="E155" s="4"/>
      <c r="F155" s="4"/>
      <c r="G155" s="99" t="str">
        <f t="shared" si="8"/>
        <v/>
      </c>
      <c r="H155" s="42" t="str">
        <f t="shared" si="9"/>
        <v/>
      </c>
      <c r="I155" s="41"/>
      <c r="J155" s="41"/>
      <c r="K155" s="41"/>
      <c r="L155" s="41"/>
      <c r="M155" s="4"/>
      <c r="N155" s="64"/>
      <c r="O155" s="64"/>
      <c r="P155" s="64"/>
      <c r="Q155" s="64"/>
      <c r="R155" s="64"/>
      <c r="T155" s="89"/>
      <c r="U155" s="64"/>
    </row>
    <row r="156" spans="1:21" ht="15" customHeight="1" x14ac:dyDescent="0.25">
      <c r="A156" s="16">
        <v>45940</v>
      </c>
      <c r="B156" s="4"/>
      <c r="C156" s="4"/>
      <c r="D156" s="42" t="str">
        <f t="shared" si="7"/>
        <v/>
      </c>
      <c r="E156" s="4"/>
      <c r="F156" s="4"/>
      <c r="G156" s="99" t="str">
        <f t="shared" si="8"/>
        <v/>
      </c>
      <c r="H156" s="42" t="str">
        <f t="shared" si="9"/>
        <v/>
      </c>
      <c r="I156" s="41"/>
      <c r="J156" s="41"/>
      <c r="K156" s="41"/>
      <c r="L156" s="41"/>
      <c r="M156" s="4"/>
      <c r="N156" s="64"/>
      <c r="O156" s="64"/>
      <c r="P156" s="64"/>
      <c r="Q156" s="64"/>
      <c r="R156" s="64"/>
      <c r="T156" s="89"/>
      <c r="U156" s="64"/>
    </row>
    <row r="157" spans="1:21" ht="15" customHeight="1" x14ac:dyDescent="0.25">
      <c r="A157" s="16">
        <v>45941</v>
      </c>
      <c r="B157" s="4"/>
      <c r="C157" s="4"/>
      <c r="D157" s="42" t="str">
        <f t="shared" si="7"/>
        <v/>
      </c>
      <c r="E157" s="4"/>
      <c r="F157" s="4"/>
      <c r="G157" s="99" t="str">
        <f t="shared" si="8"/>
        <v/>
      </c>
      <c r="H157" s="42" t="str">
        <f t="shared" si="9"/>
        <v/>
      </c>
      <c r="I157" s="41"/>
      <c r="J157" s="41"/>
      <c r="K157" s="41"/>
      <c r="L157" s="41"/>
      <c r="M157" s="4"/>
      <c r="N157" s="64"/>
      <c r="O157" s="64"/>
      <c r="P157" s="64"/>
      <c r="Q157" s="64"/>
      <c r="R157" s="64"/>
      <c r="T157" s="89"/>
      <c r="U157" s="64"/>
    </row>
    <row r="158" spans="1:21" ht="15" customHeight="1" x14ac:dyDescent="0.25">
      <c r="A158" s="16">
        <v>45942</v>
      </c>
      <c r="B158" s="4"/>
      <c r="C158" s="4"/>
      <c r="D158" s="42" t="str">
        <f t="shared" si="7"/>
        <v/>
      </c>
      <c r="E158" s="4"/>
      <c r="F158" s="4"/>
      <c r="G158" s="99" t="str">
        <f t="shared" si="8"/>
        <v/>
      </c>
      <c r="H158" s="42" t="str">
        <f t="shared" si="9"/>
        <v/>
      </c>
      <c r="I158" s="41"/>
      <c r="J158" s="41"/>
      <c r="K158" s="41"/>
      <c r="L158" s="41"/>
      <c r="M158" s="4"/>
      <c r="N158" s="64"/>
      <c r="O158" s="64"/>
      <c r="P158" s="64"/>
      <c r="Q158" s="64"/>
      <c r="R158" s="64"/>
      <c r="T158" s="89"/>
      <c r="U158" s="64"/>
    </row>
    <row r="159" spans="1:21" ht="15" customHeight="1" x14ac:dyDescent="0.25">
      <c r="A159" s="16">
        <v>45943</v>
      </c>
      <c r="B159" s="4"/>
      <c r="C159" s="4"/>
      <c r="D159" s="42" t="str">
        <f t="shared" si="7"/>
        <v/>
      </c>
      <c r="E159" s="4"/>
      <c r="F159" s="4"/>
      <c r="G159" s="99" t="str">
        <f t="shared" si="8"/>
        <v/>
      </c>
      <c r="H159" s="42" t="str">
        <f t="shared" si="9"/>
        <v/>
      </c>
      <c r="I159" s="41"/>
      <c r="J159" s="41"/>
      <c r="K159" s="41"/>
      <c r="L159" s="41"/>
      <c r="M159" s="4"/>
      <c r="T159" s="89"/>
    </row>
    <row r="160" spans="1:21" ht="15" customHeight="1" x14ac:dyDescent="0.25">
      <c r="A160" s="16">
        <v>45944</v>
      </c>
      <c r="B160" s="4"/>
      <c r="C160" s="4"/>
      <c r="D160" s="42" t="str">
        <f t="shared" si="7"/>
        <v/>
      </c>
      <c r="E160" s="4"/>
      <c r="F160" s="4"/>
      <c r="G160" s="99" t="str">
        <f t="shared" si="8"/>
        <v/>
      </c>
      <c r="H160" s="42" t="str">
        <f t="shared" si="9"/>
        <v/>
      </c>
      <c r="I160" s="41"/>
      <c r="J160" s="41"/>
      <c r="K160" s="41"/>
      <c r="L160" s="41"/>
      <c r="M160" s="4"/>
      <c r="T160" s="89"/>
    </row>
    <row r="161" spans="1:20" ht="15" customHeight="1" x14ac:dyDescent="0.25">
      <c r="A161" s="16">
        <v>45945</v>
      </c>
      <c r="B161" s="4"/>
      <c r="C161" s="4"/>
      <c r="D161" s="42" t="str">
        <f t="shared" si="7"/>
        <v/>
      </c>
      <c r="E161" s="4"/>
      <c r="F161" s="4"/>
      <c r="G161" s="99" t="str">
        <f t="shared" si="8"/>
        <v/>
      </c>
      <c r="H161" s="42" t="str">
        <f t="shared" si="9"/>
        <v/>
      </c>
      <c r="I161" s="41"/>
      <c r="J161" s="41"/>
      <c r="K161" s="41"/>
      <c r="L161" s="41"/>
      <c r="M161" s="4"/>
      <c r="T161" s="89"/>
    </row>
    <row r="162" spans="1:20" ht="15" customHeight="1" x14ac:dyDescent="0.25">
      <c r="A162" s="16">
        <v>45946</v>
      </c>
      <c r="B162" s="4"/>
      <c r="C162" s="4"/>
      <c r="D162" s="42" t="str">
        <f t="shared" si="7"/>
        <v/>
      </c>
      <c r="E162" s="4"/>
      <c r="F162" s="4"/>
      <c r="G162" s="99" t="str">
        <f t="shared" si="8"/>
        <v/>
      </c>
      <c r="H162" s="42" t="str">
        <f t="shared" si="9"/>
        <v/>
      </c>
      <c r="I162" s="41"/>
      <c r="J162" s="41"/>
      <c r="K162" s="41"/>
      <c r="L162" s="41"/>
      <c r="M162" s="4"/>
      <c r="T162" s="89"/>
    </row>
    <row r="163" spans="1:20" ht="15" customHeight="1" x14ac:dyDescent="0.25">
      <c r="A163" s="16">
        <v>45947</v>
      </c>
      <c r="B163" s="4"/>
      <c r="C163" s="4"/>
      <c r="D163" s="42" t="str">
        <f t="shared" si="7"/>
        <v/>
      </c>
      <c r="E163" s="4"/>
      <c r="F163" s="4"/>
      <c r="G163" s="99" t="str">
        <f t="shared" si="8"/>
        <v/>
      </c>
      <c r="H163" s="42" t="str">
        <f t="shared" si="9"/>
        <v/>
      </c>
      <c r="I163" s="41"/>
      <c r="J163" s="41"/>
      <c r="K163" s="41"/>
      <c r="L163" s="41"/>
      <c r="M163" s="4"/>
      <c r="T163" s="89"/>
    </row>
    <row r="164" spans="1:20" ht="15" customHeight="1" x14ac:dyDescent="0.25">
      <c r="A164" s="16">
        <v>45948</v>
      </c>
      <c r="B164" s="4"/>
      <c r="C164" s="4"/>
      <c r="D164" s="42" t="str">
        <f t="shared" si="7"/>
        <v/>
      </c>
      <c r="E164" s="4"/>
      <c r="F164" s="4"/>
      <c r="G164" s="99" t="str">
        <f t="shared" si="8"/>
        <v/>
      </c>
      <c r="H164" s="42" t="str">
        <f t="shared" si="9"/>
        <v/>
      </c>
      <c r="I164" s="41"/>
      <c r="J164" s="41"/>
      <c r="K164" s="41"/>
      <c r="L164" s="41"/>
      <c r="M164" s="4"/>
      <c r="T164" s="89"/>
    </row>
    <row r="165" spans="1:20" ht="15" customHeight="1" x14ac:dyDescent="0.25">
      <c r="A165" s="16">
        <v>45949</v>
      </c>
      <c r="B165" s="4"/>
      <c r="C165" s="4"/>
      <c r="D165" s="42" t="str">
        <f t="shared" si="7"/>
        <v/>
      </c>
      <c r="E165" s="4"/>
      <c r="F165" s="4"/>
      <c r="G165" s="99" t="str">
        <f t="shared" si="8"/>
        <v/>
      </c>
      <c r="H165" s="42" t="str">
        <f t="shared" si="9"/>
        <v/>
      </c>
      <c r="I165" s="41"/>
      <c r="J165" s="41"/>
      <c r="K165" s="41"/>
      <c r="L165" s="41"/>
      <c r="M165" s="4"/>
      <c r="T165" s="89"/>
    </row>
    <row r="166" spans="1:20" ht="15" customHeight="1" x14ac:dyDescent="0.25">
      <c r="A166" s="16">
        <v>45950</v>
      </c>
      <c r="B166" s="4"/>
      <c r="C166" s="4"/>
      <c r="D166" s="42" t="str">
        <f t="shared" si="7"/>
        <v/>
      </c>
      <c r="E166" s="4"/>
      <c r="F166" s="4"/>
      <c r="G166" s="99" t="str">
        <f t="shared" si="8"/>
        <v/>
      </c>
      <c r="H166" s="42" t="str">
        <f t="shared" si="9"/>
        <v/>
      </c>
      <c r="I166" s="41"/>
      <c r="J166" s="41"/>
      <c r="K166" s="41"/>
      <c r="L166" s="41"/>
      <c r="M166" s="4"/>
      <c r="T166" s="89"/>
    </row>
    <row r="167" spans="1:20" ht="15" customHeight="1" x14ac:dyDescent="0.25">
      <c r="A167" s="16">
        <v>45951</v>
      </c>
      <c r="B167" s="4"/>
      <c r="C167" s="4"/>
      <c r="D167" s="42" t="str">
        <f t="shared" si="7"/>
        <v/>
      </c>
      <c r="E167" s="105"/>
      <c r="F167" s="106"/>
      <c r="G167" s="99" t="str">
        <f t="shared" si="8"/>
        <v/>
      </c>
      <c r="H167" s="42" t="str">
        <f t="shared" si="9"/>
        <v/>
      </c>
      <c r="I167" s="41"/>
      <c r="J167" s="41"/>
      <c r="K167" s="41"/>
      <c r="L167" s="41"/>
      <c r="M167" s="4"/>
    </row>
    <row r="168" spans="1:20" ht="15" customHeight="1" x14ac:dyDescent="0.25">
      <c r="A168" s="16">
        <v>45952</v>
      </c>
      <c r="B168" s="4"/>
      <c r="C168" s="4"/>
      <c r="D168" s="42" t="str">
        <f t="shared" si="7"/>
        <v/>
      </c>
      <c r="E168" s="4"/>
      <c r="F168" s="4"/>
      <c r="G168" s="99" t="str">
        <f t="shared" si="8"/>
        <v/>
      </c>
      <c r="H168" s="42" t="str">
        <f t="shared" si="9"/>
        <v/>
      </c>
      <c r="I168" s="41"/>
      <c r="J168" s="41"/>
      <c r="K168" s="41"/>
      <c r="L168" s="41"/>
      <c r="M168" s="4"/>
    </row>
    <row r="169" spans="1:20" ht="15" customHeight="1" x14ac:dyDescent="0.25">
      <c r="A169" s="16">
        <v>45953</v>
      </c>
      <c r="B169" s="4"/>
      <c r="C169" s="4"/>
      <c r="D169" s="42" t="str">
        <f t="shared" si="7"/>
        <v/>
      </c>
      <c r="E169" s="4"/>
      <c r="F169" s="4"/>
      <c r="G169" s="99" t="str">
        <f t="shared" si="8"/>
        <v/>
      </c>
      <c r="H169" s="42" t="str">
        <f t="shared" si="9"/>
        <v/>
      </c>
      <c r="I169" s="41"/>
      <c r="J169" s="41"/>
      <c r="K169" s="41"/>
      <c r="L169" s="41"/>
      <c r="M169" s="4"/>
    </row>
    <row r="170" spans="1:20" ht="15" customHeight="1" x14ac:dyDescent="0.25">
      <c r="A170" s="16">
        <v>45954</v>
      </c>
      <c r="B170" s="4"/>
      <c r="C170" s="4"/>
      <c r="D170" s="42" t="str">
        <f t="shared" si="7"/>
        <v/>
      </c>
      <c r="E170" s="4"/>
      <c r="F170" s="4"/>
      <c r="G170" s="99" t="str">
        <f t="shared" si="8"/>
        <v/>
      </c>
      <c r="H170" s="42" t="str">
        <f t="shared" si="9"/>
        <v/>
      </c>
      <c r="I170" s="41"/>
      <c r="J170" s="41"/>
      <c r="K170" s="41"/>
      <c r="L170" s="41"/>
      <c r="M170" s="4"/>
    </row>
    <row r="171" spans="1:20" ht="15" customHeight="1" x14ac:dyDescent="0.25">
      <c r="A171" s="16">
        <v>45955</v>
      </c>
      <c r="B171" s="4"/>
      <c r="C171" s="4"/>
      <c r="D171" s="42" t="str">
        <f t="shared" si="7"/>
        <v/>
      </c>
      <c r="E171" s="4"/>
      <c r="F171" s="4"/>
      <c r="G171" s="99" t="str">
        <f t="shared" si="8"/>
        <v/>
      </c>
      <c r="H171" s="42" t="str">
        <f t="shared" si="9"/>
        <v/>
      </c>
      <c r="I171" s="41"/>
      <c r="J171" s="41"/>
      <c r="K171" s="41"/>
      <c r="L171" s="41"/>
      <c r="M171" s="4"/>
    </row>
    <row r="172" spans="1:20" ht="15" customHeight="1" x14ac:dyDescent="0.25">
      <c r="A172" s="16">
        <v>45956</v>
      </c>
      <c r="B172" s="4"/>
      <c r="C172" s="4"/>
      <c r="D172" s="42" t="str">
        <f t="shared" si="7"/>
        <v/>
      </c>
      <c r="E172" s="4"/>
      <c r="F172" s="4"/>
      <c r="G172" s="99" t="str">
        <f t="shared" si="8"/>
        <v/>
      </c>
      <c r="H172" s="42" t="str">
        <f t="shared" si="9"/>
        <v/>
      </c>
      <c r="I172" s="41"/>
      <c r="J172" s="41"/>
      <c r="K172" s="41"/>
      <c r="L172" s="41"/>
      <c r="M172" s="4"/>
    </row>
    <row r="173" spans="1:20" ht="15" customHeight="1" x14ac:dyDescent="0.25">
      <c r="A173" s="16">
        <v>45957</v>
      </c>
      <c r="B173" s="4"/>
      <c r="C173" s="4"/>
      <c r="D173" s="42" t="str">
        <f t="shared" si="7"/>
        <v/>
      </c>
      <c r="E173" s="4"/>
      <c r="F173" s="4"/>
      <c r="G173" s="99" t="str">
        <f t="shared" si="8"/>
        <v/>
      </c>
      <c r="H173" s="42" t="str">
        <f t="shared" si="9"/>
        <v/>
      </c>
      <c r="I173" s="41"/>
      <c r="J173" s="41"/>
      <c r="K173" s="41"/>
      <c r="L173" s="41"/>
      <c r="M173" s="4"/>
    </row>
    <row r="174" spans="1:20" ht="15" customHeight="1" x14ac:dyDescent="0.25">
      <c r="A174" s="16">
        <v>45958</v>
      </c>
      <c r="B174" s="4"/>
      <c r="C174" s="4"/>
      <c r="D174" s="42" t="str">
        <f t="shared" si="7"/>
        <v/>
      </c>
      <c r="E174" s="4"/>
      <c r="F174" s="4"/>
      <c r="G174" s="99" t="str">
        <f t="shared" si="8"/>
        <v/>
      </c>
      <c r="H174" s="42" t="str">
        <f t="shared" si="9"/>
        <v/>
      </c>
      <c r="I174" s="41"/>
      <c r="J174" s="41"/>
      <c r="K174" s="41"/>
      <c r="L174" s="41"/>
      <c r="M174" s="4"/>
    </row>
    <row r="175" spans="1:20" ht="15" customHeight="1" x14ac:dyDescent="0.25">
      <c r="A175" s="16">
        <v>45959</v>
      </c>
      <c r="B175" s="4"/>
      <c r="C175" s="4"/>
      <c r="D175" s="42" t="str">
        <f t="shared" si="7"/>
        <v/>
      </c>
      <c r="E175" s="4"/>
      <c r="F175" s="4"/>
      <c r="G175" s="99" t="str">
        <f t="shared" si="8"/>
        <v/>
      </c>
      <c r="H175" s="42" t="str">
        <f t="shared" si="9"/>
        <v/>
      </c>
      <c r="I175" s="41"/>
      <c r="J175" s="41"/>
      <c r="K175" s="41"/>
      <c r="L175" s="41"/>
      <c r="M175" s="4"/>
    </row>
    <row r="176" spans="1:20" ht="15" customHeight="1" x14ac:dyDescent="0.25">
      <c r="A176" s="16">
        <v>45960</v>
      </c>
      <c r="B176" s="4"/>
      <c r="C176" s="4"/>
      <c r="D176" s="42" t="str">
        <f t="shared" si="7"/>
        <v/>
      </c>
      <c r="E176" s="4"/>
      <c r="F176" s="4"/>
      <c r="G176" s="99" t="str">
        <f t="shared" si="8"/>
        <v/>
      </c>
      <c r="H176" s="42" t="str">
        <f t="shared" si="9"/>
        <v/>
      </c>
      <c r="I176" s="41"/>
      <c r="J176" s="41"/>
      <c r="K176" s="41"/>
      <c r="L176" s="41"/>
      <c r="M176" s="4"/>
    </row>
    <row r="177" spans="1:13" ht="15" customHeight="1" x14ac:dyDescent="0.25">
      <c r="A177" s="16">
        <v>45961</v>
      </c>
      <c r="B177" s="4"/>
      <c r="C177" s="4"/>
      <c r="D177" s="42" t="str">
        <f t="shared" si="7"/>
        <v/>
      </c>
      <c r="E177" s="4"/>
      <c r="F177" s="4"/>
      <c r="G177" s="99" t="str">
        <f t="shared" si="8"/>
        <v/>
      </c>
      <c r="H177" s="42" t="str">
        <f t="shared" si="9"/>
        <v/>
      </c>
      <c r="I177" s="41"/>
      <c r="J177" s="41"/>
      <c r="K177" s="41"/>
      <c r="L177" s="41"/>
      <c r="M177" s="4"/>
    </row>
    <row r="178" spans="1:13" ht="15" customHeight="1" x14ac:dyDescent="0.25">
      <c r="A178" s="16">
        <v>45962</v>
      </c>
      <c r="B178" s="4"/>
      <c r="C178" s="4"/>
      <c r="D178" s="42" t="str">
        <f t="shared" si="7"/>
        <v/>
      </c>
      <c r="E178" s="4"/>
      <c r="F178" s="4"/>
      <c r="G178" s="99" t="str">
        <f t="shared" si="8"/>
        <v/>
      </c>
      <c r="H178" s="42" t="str">
        <f t="shared" si="9"/>
        <v/>
      </c>
      <c r="I178" s="41"/>
      <c r="J178" s="41"/>
      <c r="K178" s="41"/>
      <c r="L178" s="41"/>
      <c r="M178" s="4"/>
    </row>
    <row r="179" spans="1:13" ht="15" customHeight="1" x14ac:dyDescent="0.25">
      <c r="A179" s="16">
        <v>45963</v>
      </c>
      <c r="B179" s="4"/>
      <c r="C179" s="4"/>
      <c r="D179" s="42" t="str">
        <f t="shared" si="7"/>
        <v/>
      </c>
      <c r="E179" s="4"/>
      <c r="F179" s="4"/>
      <c r="G179" s="99" t="str">
        <f t="shared" si="8"/>
        <v/>
      </c>
      <c r="H179" s="42" t="str">
        <f t="shared" si="9"/>
        <v/>
      </c>
      <c r="I179" s="41"/>
      <c r="J179" s="41"/>
      <c r="K179" s="41"/>
      <c r="L179" s="41"/>
      <c r="M179" s="4"/>
    </row>
  </sheetData>
  <mergeCells count="13">
    <mergeCell ref="A1:H1"/>
    <mergeCell ref="N4:P4"/>
    <mergeCell ref="N13:P13"/>
    <mergeCell ref="N14:P14"/>
    <mergeCell ref="N15:P15"/>
    <mergeCell ref="N11:P11"/>
    <mergeCell ref="N9:P9"/>
    <mergeCell ref="N5:P5"/>
    <mergeCell ref="N6:P6"/>
    <mergeCell ref="N7:P7"/>
    <mergeCell ref="N8:P8"/>
    <mergeCell ref="N12:P12"/>
    <mergeCell ref="N2:S2"/>
  </mergeCells>
  <dataValidations count="2">
    <dataValidation type="list" allowBlank="1" showInputMessage="1" showErrorMessage="1" sqref="K4:K179 I3:K3 I8:J179" xr:uid="{EACFCD63-388F-451B-B899-F988F34CC7FE}">
      <formula1>"Y,N"</formula1>
    </dataValidation>
    <dataValidation type="list" allowBlank="1" showInputMessage="1" showErrorMessage="1" sqref="L3:L179" xr:uid="{38479A09-5BDD-4D9A-88B1-76CFD8B35EB3}">
      <formula1>"L,H"</formula1>
    </dataValidation>
  </dataValidation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79"/>
  <sheetViews>
    <sheetView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2" max="3" width="9.140625" style="20"/>
    <col min="4" max="4" width="8.85546875" style="107" customWidth="1"/>
    <col min="5" max="6" width="10.42578125" style="20" customWidth="1"/>
    <col min="7" max="7" width="10.42578125" customWidth="1"/>
    <col min="8" max="9" width="8.85546875" style="29" customWidth="1"/>
    <col min="10" max="10" width="10.85546875" style="29" customWidth="1"/>
    <col min="11" max="11" width="8.85546875" style="29" customWidth="1"/>
    <col min="12" max="12" width="9.140625" style="29" customWidth="1"/>
    <col min="13" max="13" width="8.42578125" style="20" customWidth="1"/>
    <col min="18" max="18" width="7.5703125" customWidth="1"/>
    <col min="19" max="19" width="11.5703125" customWidth="1"/>
    <col min="20" max="20" width="10.7109375" customWidth="1"/>
    <col min="26" max="26" width="7.28515625" customWidth="1"/>
    <col min="27" max="27" width="7.5703125" customWidth="1"/>
    <col min="28" max="28" width="9.5703125" customWidth="1"/>
  </cols>
  <sheetData>
    <row r="1" spans="1:29" ht="24" customHeight="1" x14ac:dyDescent="0.25">
      <c r="A1" s="153" t="s">
        <v>26</v>
      </c>
      <c r="B1" s="154"/>
      <c r="C1" s="154"/>
      <c r="D1" s="154"/>
      <c r="E1" s="154"/>
      <c r="F1" s="154"/>
      <c r="G1" s="154"/>
      <c r="H1" s="154"/>
      <c r="I1" s="32"/>
      <c r="J1" s="32"/>
      <c r="K1" s="32"/>
      <c r="L1" s="32"/>
    </row>
    <row r="2" spans="1:29" s="97" customFormat="1" ht="42.75" customHeight="1" x14ac:dyDescent="0.25">
      <c r="A2" s="37" t="s">
        <v>0</v>
      </c>
      <c r="B2" s="38" t="s">
        <v>2</v>
      </c>
      <c r="C2" s="38" t="s">
        <v>1</v>
      </c>
      <c r="D2" s="38" t="s">
        <v>10</v>
      </c>
      <c r="E2" s="39" t="s">
        <v>37</v>
      </c>
      <c r="F2" s="39" t="s">
        <v>36</v>
      </c>
      <c r="G2" s="39" t="s">
        <v>38</v>
      </c>
      <c r="H2" s="45" t="s">
        <v>65</v>
      </c>
      <c r="I2" s="46" t="s">
        <v>16</v>
      </c>
      <c r="J2" s="46" t="s">
        <v>64</v>
      </c>
      <c r="K2" s="47" t="s">
        <v>67</v>
      </c>
      <c r="L2" s="46" t="s">
        <v>66</v>
      </c>
      <c r="M2" s="48" t="s">
        <v>41</v>
      </c>
      <c r="N2" s="147" t="s">
        <v>62</v>
      </c>
      <c r="O2" s="147"/>
      <c r="P2" s="147"/>
      <c r="Q2" s="147"/>
      <c r="R2" s="147"/>
      <c r="S2" s="147"/>
      <c r="T2" s="95"/>
      <c r="U2" s="95"/>
      <c r="V2" s="96"/>
      <c r="AA2" s="98"/>
      <c r="AB2" s="4" t="s">
        <v>60</v>
      </c>
      <c r="AC2" s="4" t="s">
        <v>61</v>
      </c>
    </row>
    <row r="3" spans="1:29" x14ac:dyDescent="0.25">
      <c r="A3" s="16">
        <v>45787</v>
      </c>
      <c r="B3" s="4"/>
      <c r="C3" s="4"/>
      <c r="D3" s="42" t="str">
        <f>IF(C3&gt;AB$4,"H",IF(C3&gt;AB$3,"M",IF(AND(C3&gt;=0,C3&lt;&gt;""),"L","")))</f>
        <v/>
      </c>
      <c r="E3" s="4"/>
      <c r="F3" s="4"/>
      <c r="G3" s="42" t="str">
        <f>IF(F3&gt;AB$4,"H",IF(F3&gt;AB$3,"M",IF(AND(F3&gt;=0,F3&lt;&gt;""),"L","")))</f>
        <v/>
      </c>
      <c r="H3" s="42" t="str">
        <f>IF(E3&gt;AC$6,"E",IF(E3&gt;AC$5,"V",IF(E3&gt;AC$4,"H",IF(E3&gt;AC$3,"M",IF(AND(E3&gt;=0,E3&lt;&gt;""),"L","")))))</f>
        <v/>
      </c>
      <c r="I3" s="41"/>
      <c r="J3" s="41"/>
      <c r="K3" s="41"/>
      <c r="L3" s="41"/>
      <c r="M3" s="44"/>
      <c r="N3" s="2"/>
      <c r="O3" s="2"/>
      <c r="P3" s="2"/>
      <c r="Q3" s="2"/>
      <c r="R3" s="2"/>
      <c r="S3" s="2"/>
      <c r="T3" s="2"/>
      <c r="U3" s="2"/>
      <c r="V3" s="2"/>
      <c r="AA3" s="4" t="s">
        <v>27</v>
      </c>
      <c r="AB3" s="4">
        <v>104</v>
      </c>
      <c r="AC3" s="4">
        <v>29</v>
      </c>
    </row>
    <row r="4" spans="1:29" x14ac:dyDescent="0.25">
      <c r="A4" s="16">
        <v>45788</v>
      </c>
      <c r="B4" s="4"/>
      <c r="C4" s="4"/>
      <c r="D4" s="42" t="str">
        <f t="shared" ref="D4:D67" si="0">IF(C4&gt;AB$4,"H",IF(C4&gt;AB$3,"M",IF(AND(C4&gt;=0,C4&lt;&gt;""),"L","")))</f>
        <v/>
      </c>
      <c r="E4" s="4"/>
      <c r="F4" s="4"/>
      <c r="G4" s="42" t="str">
        <f t="shared" ref="G4:G67" si="1">IF(F4&gt;AB$4,"H",IF(F4&gt;AB$3,"M",IF(AND(F4&gt;=0,F4&lt;&gt;""),"L","")))</f>
        <v/>
      </c>
      <c r="H4" s="42" t="str">
        <f t="shared" ref="H4:H67" si="2">IF(E4&gt;AC$6,"E",IF(E4&gt;AC$5,"V",IF(E4&gt;AC$4,"H",IF(E4&gt;AC$3,"M",IF(AND(E4&gt;=0,E4&lt;&gt;""),"L","")))))</f>
        <v/>
      </c>
      <c r="I4" s="41"/>
      <c r="J4" s="41"/>
      <c r="K4" s="41"/>
      <c r="L4" s="41"/>
      <c r="M4" s="44"/>
      <c r="N4" s="155" t="s">
        <v>22</v>
      </c>
      <c r="O4" s="155"/>
      <c r="P4" s="156"/>
      <c r="Q4" s="19" t="s">
        <v>11</v>
      </c>
      <c r="R4" s="2"/>
      <c r="AA4" s="4" t="s">
        <v>28</v>
      </c>
      <c r="AB4" s="4">
        <v>199</v>
      </c>
      <c r="AC4" s="4">
        <v>49</v>
      </c>
    </row>
    <row r="5" spans="1:29" x14ac:dyDescent="0.25">
      <c r="A5" s="16">
        <v>45789</v>
      </c>
      <c r="B5" s="4"/>
      <c r="C5" s="4"/>
      <c r="D5" s="42" t="str">
        <f t="shared" si="0"/>
        <v/>
      </c>
      <c r="E5" s="4"/>
      <c r="F5" s="4"/>
      <c r="G5" s="42" t="str">
        <f t="shared" si="1"/>
        <v/>
      </c>
      <c r="H5" s="42" t="str">
        <f t="shared" si="2"/>
        <v/>
      </c>
      <c r="I5" s="41"/>
      <c r="J5" s="41"/>
      <c r="K5" s="41"/>
      <c r="L5" s="41"/>
      <c r="M5" s="44"/>
      <c r="N5" s="140" t="s">
        <v>5</v>
      </c>
      <c r="O5" s="140"/>
      <c r="P5" s="140"/>
      <c r="Q5" s="7">
        <f>COUNTIF(H:H,"L")</f>
        <v>0</v>
      </c>
      <c r="R5" s="2"/>
      <c r="S5" t="s">
        <v>20</v>
      </c>
      <c r="AA5" s="4" t="s">
        <v>29</v>
      </c>
      <c r="AB5" s="4"/>
      <c r="AC5" s="4">
        <v>74</v>
      </c>
    </row>
    <row r="6" spans="1:29" ht="15" customHeight="1" x14ac:dyDescent="0.25">
      <c r="A6" s="16">
        <v>45790</v>
      </c>
      <c r="B6" s="4"/>
      <c r="C6" s="4"/>
      <c r="D6" s="42" t="str">
        <f t="shared" si="0"/>
        <v/>
      </c>
      <c r="E6" s="4"/>
      <c r="F6" s="4"/>
      <c r="G6" s="42" t="str">
        <f t="shared" si="1"/>
        <v/>
      </c>
      <c r="H6" s="42" t="str">
        <f t="shared" si="2"/>
        <v/>
      </c>
      <c r="I6" s="41"/>
      <c r="J6" s="41"/>
      <c r="K6" s="41"/>
      <c r="L6" s="41"/>
      <c r="M6" s="44"/>
      <c r="N6" s="141" t="s">
        <v>6</v>
      </c>
      <c r="O6" s="141"/>
      <c r="P6" s="141"/>
      <c r="Q6" s="8">
        <f>COUNTIF(H:H,"M")</f>
        <v>0</v>
      </c>
      <c r="R6" s="2"/>
      <c r="S6" t="s">
        <v>20</v>
      </c>
      <c r="AA6" s="4" t="s">
        <v>45</v>
      </c>
      <c r="AB6" s="4"/>
      <c r="AC6" s="4">
        <v>99</v>
      </c>
    </row>
    <row r="7" spans="1:29" x14ac:dyDescent="0.25">
      <c r="A7" s="16">
        <v>45791</v>
      </c>
      <c r="B7" s="4"/>
      <c r="C7" s="4"/>
      <c r="D7" s="42" t="str">
        <f t="shared" si="0"/>
        <v/>
      </c>
      <c r="E7" s="4"/>
      <c r="F7" s="4"/>
      <c r="G7" s="42" t="str">
        <f t="shared" si="1"/>
        <v/>
      </c>
      <c r="H7" s="42" t="str">
        <f t="shared" si="2"/>
        <v/>
      </c>
      <c r="I7" s="41"/>
      <c r="J7" s="41"/>
      <c r="K7" s="41"/>
      <c r="L7" s="41"/>
      <c r="M7" s="44"/>
      <c r="N7" s="142" t="s">
        <v>7</v>
      </c>
      <c r="O7" s="142"/>
      <c r="P7" s="142"/>
      <c r="Q7" s="9">
        <f>COUNTIF(H:H,"H")</f>
        <v>0</v>
      </c>
      <c r="R7" s="2"/>
      <c r="S7" s="2" t="s">
        <v>20</v>
      </c>
      <c r="T7" s="12"/>
      <c r="U7" s="12"/>
      <c r="V7" s="2"/>
      <c r="AA7" s="4" t="s">
        <v>40</v>
      </c>
      <c r="AB7" s="4"/>
      <c r="AC7" s="4"/>
    </row>
    <row r="8" spans="1:29" x14ac:dyDescent="0.25">
      <c r="A8" s="16">
        <v>45792</v>
      </c>
      <c r="B8" s="4"/>
      <c r="C8" s="4"/>
      <c r="D8" s="42" t="str">
        <f t="shared" si="0"/>
        <v/>
      </c>
      <c r="E8" s="4"/>
      <c r="F8" s="4"/>
      <c r="G8" s="42" t="str">
        <f t="shared" si="1"/>
        <v/>
      </c>
      <c r="H8" s="42" t="str">
        <f t="shared" si="2"/>
        <v/>
      </c>
      <c r="I8" s="41"/>
      <c r="J8" s="41"/>
      <c r="K8" s="41"/>
      <c r="L8" s="41"/>
      <c r="M8" s="44"/>
      <c r="N8" s="146" t="s">
        <v>8</v>
      </c>
      <c r="O8" s="146"/>
      <c r="P8" s="146"/>
      <c r="Q8" s="10">
        <f>COUNTIF(H:H,"V")</f>
        <v>0</v>
      </c>
      <c r="R8" s="2"/>
      <c r="S8" s="2"/>
      <c r="T8" s="2"/>
      <c r="U8" s="2"/>
      <c r="V8" s="2"/>
    </row>
    <row r="9" spans="1:29" x14ac:dyDescent="0.25">
      <c r="A9" s="16">
        <v>45793</v>
      </c>
      <c r="B9" s="4"/>
      <c r="C9" s="4"/>
      <c r="D9" s="42" t="str">
        <f t="shared" si="0"/>
        <v/>
      </c>
      <c r="E9" s="4"/>
      <c r="F9" s="4"/>
      <c r="G9" s="42" t="str">
        <f t="shared" si="1"/>
        <v/>
      </c>
      <c r="H9" s="42" t="str">
        <f t="shared" si="2"/>
        <v/>
      </c>
      <c r="I9" s="41"/>
      <c r="J9" s="41"/>
      <c r="K9" s="41"/>
      <c r="L9" s="41"/>
      <c r="M9" s="44"/>
      <c r="N9" s="145" t="s">
        <v>9</v>
      </c>
      <c r="O9" s="145"/>
      <c r="P9" s="145"/>
      <c r="Q9" s="11">
        <f>COUNTIF(H:H,"E")</f>
        <v>0</v>
      </c>
      <c r="R9" s="2"/>
      <c r="S9" s="2" t="s">
        <v>20</v>
      </c>
      <c r="T9" s="2"/>
      <c r="U9" s="2"/>
      <c r="V9" s="2"/>
    </row>
    <row r="10" spans="1:29" x14ac:dyDescent="0.25">
      <c r="A10" s="16">
        <v>45794</v>
      </c>
      <c r="B10" s="4"/>
      <c r="C10" s="4"/>
      <c r="D10" s="42" t="str">
        <f t="shared" si="0"/>
        <v/>
      </c>
      <c r="E10" s="4"/>
      <c r="F10" s="4"/>
      <c r="G10" s="42" t="str">
        <f t="shared" si="1"/>
        <v/>
      </c>
      <c r="H10" s="42" t="str">
        <f t="shared" si="2"/>
        <v/>
      </c>
      <c r="I10" s="41"/>
      <c r="J10" s="41"/>
      <c r="K10" s="41"/>
      <c r="L10" s="41"/>
      <c r="M10" s="44"/>
      <c r="N10" s="18"/>
      <c r="O10" s="18"/>
      <c r="P10" s="18"/>
      <c r="Q10" s="2" t="s">
        <v>20</v>
      </c>
      <c r="R10" s="2"/>
      <c r="S10" s="2"/>
      <c r="T10" s="2"/>
      <c r="U10" s="2"/>
      <c r="V10" s="2"/>
    </row>
    <row r="11" spans="1:29" x14ac:dyDescent="0.25">
      <c r="A11" s="16">
        <v>45795</v>
      </c>
      <c r="B11" s="4"/>
      <c r="C11" s="4"/>
      <c r="D11" s="42" t="str">
        <f t="shared" si="0"/>
        <v/>
      </c>
      <c r="E11" s="4"/>
      <c r="F11" s="4"/>
      <c r="G11" s="42" t="str">
        <f t="shared" si="1"/>
        <v/>
      </c>
      <c r="H11" s="42" t="str">
        <f t="shared" si="2"/>
        <v/>
      </c>
      <c r="I11" s="41"/>
      <c r="J11" s="41"/>
      <c r="K11" s="41"/>
      <c r="L11" s="41"/>
      <c r="M11" s="44"/>
      <c r="N11" s="155" t="s">
        <v>23</v>
      </c>
      <c r="O11" s="159"/>
      <c r="P11" s="160"/>
      <c r="Q11" s="19" t="s">
        <v>56</v>
      </c>
      <c r="R11" s="4" t="s">
        <v>57</v>
      </c>
      <c r="S11" s="4" t="s">
        <v>58</v>
      </c>
      <c r="T11" s="4" t="s">
        <v>59</v>
      </c>
      <c r="U11" s="2"/>
      <c r="V11" s="2"/>
    </row>
    <row r="12" spans="1:29" x14ac:dyDescent="0.25">
      <c r="A12" s="16">
        <v>45796</v>
      </c>
      <c r="B12" s="4"/>
      <c r="C12" s="4"/>
      <c r="D12" s="42" t="str">
        <f t="shared" si="0"/>
        <v/>
      </c>
      <c r="E12" s="4"/>
      <c r="F12" s="4"/>
      <c r="G12" s="42" t="str">
        <f t="shared" si="1"/>
        <v/>
      </c>
      <c r="H12" s="42" t="str">
        <f t="shared" si="2"/>
        <v/>
      </c>
      <c r="I12" s="41"/>
      <c r="J12" s="41"/>
      <c r="K12" s="41"/>
      <c r="L12" s="41"/>
      <c r="M12" s="44"/>
      <c r="N12" s="139" t="s">
        <v>21</v>
      </c>
      <c r="O12" s="161"/>
      <c r="P12" s="161"/>
      <c r="Q12" s="4">
        <f>SUM(Q13:Q15)</f>
        <v>0</v>
      </c>
      <c r="R12" s="4">
        <f>SUM(Q13:Q15)</f>
        <v>0</v>
      </c>
      <c r="S12" s="4"/>
      <c r="T12" s="4"/>
      <c r="U12" s="2"/>
      <c r="V12" s="2"/>
    </row>
    <row r="13" spans="1:29" ht="15" customHeight="1" x14ac:dyDescent="0.25">
      <c r="A13" s="16">
        <v>45797</v>
      </c>
      <c r="B13" s="4"/>
      <c r="C13" s="4"/>
      <c r="D13" s="42" t="str">
        <f t="shared" si="0"/>
        <v/>
      </c>
      <c r="E13" s="4"/>
      <c r="F13" s="4"/>
      <c r="G13" s="42" t="str">
        <f t="shared" si="1"/>
        <v/>
      </c>
      <c r="H13" s="42" t="str">
        <f t="shared" si="2"/>
        <v/>
      </c>
      <c r="I13" s="41"/>
      <c r="J13" s="41"/>
      <c r="K13" s="41"/>
      <c r="L13" s="41"/>
      <c r="M13" s="44"/>
      <c r="N13" s="157" t="s">
        <v>5</v>
      </c>
      <c r="O13" s="158"/>
      <c r="P13" s="158"/>
      <c r="Q13" s="7">
        <f>COUNTIF(D:D,"L")</f>
        <v>0</v>
      </c>
      <c r="R13" s="7">
        <f>COUNTIF(G:G,"L")</f>
        <v>0</v>
      </c>
      <c r="S13" s="90" t="e">
        <f>Q13/Q$12</f>
        <v>#DIV/0!</v>
      </c>
      <c r="T13" s="90" t="e">
        <f>R13/R$12</f>
        <v>#DIV/0!</v>
      </c>
      <c r="U13" s="2"/>
      <c r="V13" s="2"/>
    </row>
    <row r="14" spans="1:29" ht="15" customHeight="1" x14ac:dyDescent="0.25">
      <c r="A14" s="16">
        <v>45798</v>
      </c>
      <c r="B14" s="4"/>
      <c r="C14" s="4"/>
      <c r="D14" s="42" t="str">
        <f t="shared" si="0"/>
        <v/>
      </c>
      <c r="E14" s="4"/>
      <c r="F14" s="4"/>
      <c r="G14" s="42" t="str">
        <f t="shared" si="1"/>
        <v/>
      </c>
      <c r="H14" s="42" t="str">
        <f t="shared" si="2"/>
        <v/>
      </c>
      <c r="I14" s="41"/>
      <c r="J14" s="41"/>
      <c r="K14" s="41"/>
      <c r="L14" s="41"/>
      <c r="M14" s="44"/>
      <c r="N14" s="151" t="s">
        <v>6</v>
      </c>
      <c r="O14" s="141"/>
      <c r="P14" s="152"/>
      <c r="Q14" s="8">
        <f>COUNTIF(D:D,"M")</f>
        <v>0</v>
      </c>
      <c r="R14" s="8">
        <f>COUNTIF(G:G,"M")</f>
        <v>0</v>
      </c>
      <c r="S14" s="91" t="e">
        <f t="shared" ref="S14:T15" si="3">Q14/Q$12</f>
        <v>#DIV/0!</v>
      </c>
      <c r="T14" s="91" t="e">
        <f t="shared" si="3"/>
        <v>#DIV/0!</v>
      </c>
      <c r="U14" s="2"/>
      <c r="V14" s="2"/>
    </row>
    <row r="15" spans="1:29" x14ac:dyDescent="0.25">
      <c r="A15" s="16">
        <v>45799</v>
      </c>
      <c r="B15" s="4"/>
      <c r="C15" s="4"/>
      <c r="D15" s="42" t="str">
        <f t="shared" si="0"/>
        <v/>
      </c>
      <c r="E15" s="4"/>
      <c r="F15" s="4"/>
      <c r="G15" s="42" t="str">
        <f t="shared" si="1"/>
        <v/>
      </c>
      <c r="H15" s="42" t="str">
        <f t="shared" si="2"/>
        <v/>
      </c>
      <c r="I15" s="41"/>
      <c r="J15" s="41"/>
      <c r="K15" s="41"/>
      <c r="L15" s="41"/>
      <c r="M15" s="44"/>
      <c r="N15" s="149" t="s">
        <v>7</v>
      </c>
      <c r="O15" s="142"/>
      <c r="P15" s="150"/>
      <c r="Q15" s="9">
        <f>COUNTIF(D:D,"H")</f>
        <v>0</v>
      </c>
      <c r="R15" s="9">
        <f>COUNTIF(G:G,"H")</f>
        <v>0</v>
      </c>
      <c r="S15" s="92" t="e">
        <f t="shared" si="3"/>
        <v>#DIV/0!</v>
      </c>
      <c r="T15" s="92" t="e">
        <f t="shared" si="3"/>
        <v>#DIV/0!</v>
      </c>
      <c r="U15" s="2"/>
      <c r="V15" s="2"/>
    </row>
    <row r="16" spans="1:29" x14ac:dyDescent="0.25">
      <c r="A16" s="16">
        <v>45800</v>
      </c>
      <c r="B16" s="4"/>
      <c r="C16" s="4"/>
      <c r="D16" s="42" t="str">
        <f t="shared" si="0"/>
        <v/>
      </c>
      <c r="E16" s="4"/>
      <c r="F16" s="4"/>
      <c r="G16" s="42" t="str">
        <f t="shared" si="1"/>
        <v/>
      </c>
      <c r="H16" s="42" t="str">
        <f t="shared" si="2"/>
        <v/>
      </c>
      <c r="I16" s="41"/>
      <c r="J16" s="41"/>
      <c r="K16" s="41"/>
      <c r="L16" s="41"/>
      <c r="M16" s="44"/>
      <c r="R16" s="2"/>
      <c r="S16" s="2"/>
      <c r="T16" s="2"/>
      <c r="U16" s="2"/>
      <c r="V16" s="2"/>
    </row>
    <row r="17" spans="1:22" x14ac:dyDescent="0.25">
      <c r="A17" s="16">
        <v>45801</v>
      </c>
      <c r="B17" s="4"/>
      <c r="C17" s="4"/>
      <c r="D17" s="42" t="str">
        <f t="shared" si="0"/>
        <v/>
      </c>
      <c r="E17" s="4"/>
      <c r="F17" s="4"/>
      <c r="G17" s="42" t="str">
        <f t="shared" si="1"/>
        <v/>
      </c>
      <c r="H17" s="42" t="str">
        <f t="shared" si="2"/>
        <v/>
      </c>
      <c r="I17" s="41"/>
      <c r="J17" s="41"/>
      <c r="K17" s="41"/>
      <c r="L17" s="41"/>
      <c r="M17" s="44"/>
      <c r="N17" s="80"/>
      <c r="O17" s="80"/>
      <c r="P17" s="80"/>
      <c r="Q17" s="57"/>
      <c r="R17" s="2"/>
      <c r="S17" s="2"/>
      <c r="T17" s="2"/>
      <c r="U17" s="2"/>
      <c r="V17" s="2"/>
    </row>
    <row r="18" spans="1:22" x14ac:dyDescent="0.25">
      <c r="A18" s="16">
        <v>45802</v>
      </c>
      <c r="B18" s="4"/>
      <c r="C18" s="4"/>
      <c r="D18" s="42" t="str">
        <f t="shared" si="0"/>
        <v/>
      </c>
      <c r="E18" s="4"/>
      <c r="F18" s="4"/>
      <c r="G18" s="42" t="str">
        <f t="shared" si="1"/>
        <v/>
      </c>
      <c r="H18" s="42" t="str">
        <f t="shared" si="2"/>
        <v/>
      </c>
      <c r="I18" s="41"/>
      <c r="J18" s="41"/>
      <c r="K18" s="41"/>
      <c r="L18" s="41"/>
      <c r="M18" s="44"/>
      <c r="N18" s="81"/>
      <c r="O18" s="81"/>
      <c r="P18" s="81"/>
      <c r="Q18" s="2"/>
      <c r="R18" s="2"/>
      <c r="S18" s="2"/>
      <c r="T18" s="2"/>
      <c r="U18" s="2"/>
      <c r="V18" s="2"/>
    </row>
    <row r="19" spans="1:22" x14ac:dyDescent="0.25">
      <c r="A19" s="16">
        <v>45803</v>
      </c>
      <c r="B19" s="4"/>
      <c r="C19" s="4"/>
      <c r="D19" s="42" t="str">
        <f t="shared" si="0"/>
        <v/>
      </c>
      <c r="E19" s="4"/>
      <c r="F19" s="4"/>
      <c r="G19" s="42" t="str">
        <f t="shared" si="1"/>
        <v/>
      </c>
      <c r="H19" s="42" t="str">
        <f t="shared" si="2"/>
        <v/>
      </c>
      <c r="I19" s="41"/>
      <c r="J19" s="41"/>
      <c r="K19" s="41"/>
      <c r="L19" s="41"/>
      <c r="M19" s="44"/>
      <c r="N19" s="62"/>
      <c r="O19" s="62"/>
      <c r="P19" s="62"/>
      <c r="Q19" s="62"/>
      <c r="R19" s="2"/>
      <c r="S19" s="2"/>
      <c r="T19" s="2"/>
      <c r="U19" s="2"/>
      <c r="V19" s="2"/>
    </row>
    <row r="20" spans="1:22" x14ac:dyDescent="0.25">
      <c r="A20" s="16">
        <v>45804</v>
      </c>
      <c r="B20" s="4"/>
      <c r="C20" s="4"/>
      <c r="D20" s="42" t="str">
        <f t="shared" si="0"/>
        <v/>
      </c>
      <c r="E20" s="4"/>
      <c r="F20" s="4"/>
      <c r="G20" s="42" t="str">
        <f t="shared" si="1"/>
        <v/>
      </c>
      <c r="H20" s="42" t="str">
        <f t="shared" si="2"/>
        <v/>
      </c>
      <c r="I20" s="41"/>
      <c r="J20" s="41"/>
      <c r="K20" s="41"/>
      <c r="L20" s="41"/>
      <c r="M20" s="44"/>
      <c r="N20" s="18"/>
      <c r="O20" s="18"/>
      <c r="P20" s="18"/>
      <c r="Q20" s="2"/>
      <c r="R20" s="2"/>
      <c r="S20" s="2" t="s">
        <v>20</v>
      </c>
      <c r="T20" s="2"/>
      <c r="U20" s="2"/>
      <c r="V20" s="2"/>
    </row>
    <row r="21" spans="1:22" x14ac:dyDescent="0.25">
      <c r="A21" s="16">
        <v>45805</v>
      </c>
      <c r="B21" s="4"/>
      <c r="C21" s="4"/>
      <c r="D21" s="42" t="str">
        <f t="shared" si="0"/>
        <v/>
      </c>
      <c r="E21" s="4"/>
      <c r="F21" s="4"/>
      <c r="G21" s="42" t="str">
        <f t="shared" si="1"/>
        <v/>
      </c>
      <c r="H21" s="42" t="str">
        <f t="shared" si="2"/>
        <v/>
      </c>
      <c r="I21" s="41"/>
      <c r="J21" s="41"/>
      <c r="K21" s="41"/>
      <c r="L21" s="41"/>
      <c r="M21" s="44"/>
      <c r="N21" s="18"/>
      <c r="O21" s="18"/>
      <c r="P21" s="18"/>
      <c r="Q21" s="2"/>
      <c r="R21" s="2"/>
      <c r="S21" s="2" t="s">
        <v>20</v>
      </c>
      <c r="T21" s="2"/>
      <c r="U21" s="2"/>
      <c r="V21" s="2"/>
    </row>
    <row r="22" spans="1:22" x14ac:dyDescent="0.25">
      <c r="A22" s="16">
        <v>45806</v>
      </c>
      <c r="B22" s="4"/>
      <c r="C22" s="4"/>
      <c r="D22" s="42" t="str">
        <f t="shared" si="0"/>
        <v/>
      </c>
      <c r="E22" s="4"/>
      <c r="F22" s="4"/>
      <c r="G22" s="42" t="str">
        <f t="shared" si="1"/>
        <v/>
      </c>
      <c r="H22" s="42" t="str">
        <f t="shared" si="2"/>
        <v/>
      </c>
      <c r="I22" s="41"/>
      <c r="J22" s="41"/>
      <c r="K22" s="41"/>
      <c r="L22" s="41"/>
      <c r="M22" s="44"/>
      <c r="N22" s="18"/>
      <c r="O22" s="18"/>
      <c r="P22" s="18"/>
      <c r="Q22" s="2"/>
      <c r="R22" s="2"/>
      <c r="S22" s="2"/>
      <c r="T22" s="2"/>
      <c r="U22" s="2"/>
      <c r="V22" s="2"/>
    </row>
    <row r="23" spans="1:22" x14ac:dyDescent="0.25">
      <c r="A23" s="16">
        <v>45807</v>
      </c>
      <c r="B23" s="4"/>
      <c r="C23" s="4"/>
      <c r="D23" s="42" t="str">
        <f t="shared" si="0"/>
        <v/>
      </c>
      <c r="E23" s="4"/>
      <c r="F23" s="4"/>
      <c r="G23" s="42" t="str">
        <f t="shared" si="1"/>
        <v/>
      </c>
      <c r="H23" s="42" t="str">
        <f t="shared" si="2"/>
        <v/>
      </c>
      <c r="I23" s="41"/>
      <c r="J23" s="41"/>
      <c r="K23" s="41"/>
      <c r="L23" s="41"/>
      <c r="M23" s="44"/>
      <c r="R23" s="2"/>
      <c r="S23" s="2"/>
      <c r="T23" s="2"/>
      <c r="U23" s="2"/>
      <c r="V23" s="2"/>
    </row>
    <row r="24" spans="1:22" x14ac:dyDescent="0.25">
      <c r="A24" s="16">
        <v>45808</v>
      </c>
      <c r="B24" s="4"/>
      <c r="C24" s="4"/>
      <c r="D24" s="42" t="str">
        <f t="shared" si="0"/>
        <v/>
      </c>
      <c r="E24" s="4"/>
      <c r="F24" s="4"/>
      <c r="G24" s="42" t="str">
        <f t="shared" si="1"/>
        <v/>
      </c>
      <c r="H24" s="42" t="str">
        <f t="shared" si="2"/>
        <v/>
      </c>
      <c r="I24" s="41"/>
      <c r="J24" s="41"/>
      <c r="K24" s="41"/>
      <c r="L24" s="41"/>
      <c r="M24" s="44"/>
      <c r="N24" s="58"/>
      <c r="O24" s="59"/>
      <c r="P24" s="59"/>
      <c r="Q24" s="57"/>
      <c r="R24" s="2"/>
      <c r="S24" s="2"/>
      <c r="T24" s="2"/>
      <c r="U24" s="2"/>
      <c r="V24" s="2"/>
    </row>
    <row r="25" spans="1:22" x14ac:dyDescent="0.25">
      <c r="A25" s="16">
        <v>45809</v>
      </c>
      <c r="B25" s="4"/>
      <c r="C25" s="4"/>
      <c r="D25" s="42" t="str">
        <f t="shared" si="0"/>
        <v/>
      </c>
      <c r="E25" s="4"/>
      <c r="F25" s="4"/>
      <c r="G25" s="42" t="str">
        <f t="shared" si="1"/>
        <v/>
      </c>
      <c r="H25" s="42" t="str">
        <f t="shared" si="2"/>
        <v/>
      </c>
      <c r="I25" s="41"/>
      <c r="J25" s="41"/>
      <c r="K25" s="41"/>
      <c r="L25" s="41"/>
      <c r="M25" s="44"/>
      <c r="N25" s="60"/>
      <c r="O25" s="61"/>
      <c r="P25" s="61"/>
      <c r="Q25" s="2"/>
      <c r="R25" s="2"/>
    </row>
    <row r="26" spans="1:22" x14ac:dyDescent="0.25">
      <c r="A26" s="16">
        <v>45810</v>
      </c>
      <c r="B26" s="4"/>
      <c r="C26" s="4"/>
      <c r="D26" s="42" t="str">
        <f t="shared" si="0"/>
        <v/>
      </c>
      <c r="E26" s="4"/>
      <c r="F26" s="4"/>
      <c r="G26" s="42" t="str">
        <f t="shared" si="1"/>
        <v/>
      </c>
      <c r="H26" s="42" t="str">
        <f t="shared" si="2"/>
        <v/>
      </c>
      <c r="I26" s="41"/>
      <c r="J26" s="41"/>
      <c r="K26" s="41"/>
      <c r="L26" s="41"/>
      <c r="M26" s="44"/>
      <c r="N26" s="62"/>
      <c r="O26" s="63"/>
      <c r="P26" s="63"/>
      <c r="Q26" s="63"/>
    </row>
    <row r="27" spans="1:22" x14ac:dyDescent="0.25">
      <c r="A27" s="16">
        <v>45811</v>
      </c>
      <c r="B27" s="4"/>
      <c r="C27" s="4"/>
      <c r="D27" s="42" t="str">
        <f t="shared" si="0"/>
        <v/>
      </c>
      <c r="E27" s="4"/>
      <c r="F27" s="4"/>
      <c r="G27" s="42" t="str">
        <f t="shared" si="1"/>
        <v/>
      </c>
      <c r="H27" s="42" t="str">
        <f t="shared" si="2"/>
        <v/>
      </c>
      <c r="I27" s="41"/>
      <c r="J27" s="41"/>
      <c r="K27" s="41"/>
      <c r="L27" s="41"/>
      <c r="M27" s="44"/>
    </row>
    <row r="28" spans="1:22" x14ac:dyDescent="0.25">
      <c r="A28" s="16">
        <v>45812</v>
      </c>
      <c r="B28" s="4"/>
      <c r="C28" s="4"/>
      <c r="D28" s="42" t="str">
        <f t="shared" si="0"/>
        <v/>
      </c>
      <c r="E28" s="4"/>
      <c r="F28" s="4"/>
      <c r="G28" s="42" t="str">
        <f t="shared" si="1"/>
        <v/>
      </c>
      <c r="H28" s="42" t="str">
        <f t="shared" si="2"/>
        <v/>
      </c>
      <c r="I28" s="41"/>
      <c r="J28" s="41"/>
      <c r="K28" s="41"/>
      <c r="L28" s="41"/>
      <c r="M28" s="44"/>
    </row>
    <row r="29" spans="1:22" x14ac:dyDescent="0.25">
      <c r="A29" s="16">
        <v>45813</v>
      </c>
      <c r="B29" s="4"/>
      <c r="C29" s="4"/>
      <c r="D29" s="42" t="str">
        <f t="shared" si="0"/>
        <v/>
      </c>
      <c r="E29" s="4"/>
      <c r="F29" s="4"/>
      <c r="G29" s="42" t="str">
        <f t="shared" si="1"/>
        <v/>
      </c>
      <c r="H29" s="42" t="str">
        <f t="shared" si="2"/>
        <v/>
      </c>
      <c r="I29" s="41"/>
      <c r="J29" s="41"/>
      <c r="K29" s="41"/>
      <c r="L29" s="41"/>
      <c r="M29" s="44"/>
    </row>
    <row r="30" spans="1:22" x14ac:dyDescent="0.25">
      <c r="A30" s="16">
        <v>45814</v>
      </c>
      <c r="B30" s="4"/>
      <c r="C30" s="4"/>
      <c r="D30" s="42" t="str">
        <f t="shared" si="0"/>
        <v/>
      </c>
      <c r="E30" s="4"/>
      <c r="F30" s="4"/>
      <c r="G30" s="42" t="str">
        <f t="shared" si="1"/>
        <v/>
      </c>
      <c r="H30" s="42" t="str">
        <f t="shared" si="2"/>
        <v/>
      </c>
      <c r="I30" s="41"/>
      <c r="J30" s="41"/>
      <c r="K30" s="41"/>
      <c r="L30" s="41"/>
      <c r="M30" s="44"/>
      <c r="N30" s="22"/>
      <c r="P30" s="20"/>
      <c r="Q30" s="20"/>
    </row>
    <row r="31" spans="1:22" x14ac:dyDescent="0.25">
      <c r="A31" s="16">
        <v>45815</v>
      </c>
      <c r="B31" s="4"/>
      <c r="C31" s="4"/>
      <c r="D31" s="42" t="str">
        <f t="shared" si="0"/>
        <v/>
      </c>
      <c r="E31" s="4"/>
      <c r="F31" s="4"/>
      <c r="G31" s="42" t="str">
        <f t="shared" si="1"/>
        <v/>
      </c>
      <c r="H31" s="42" t="str">
        <f t="shared" si="2"/>
        <v/>
      </c>
      <c r="I31" s="41"/>
      <c r="J31" s="41"/>
      <c r="K31" s="41"/>
      <c r="L31" s="41"/>
      <c r="M31" s="44"/>
      <c r="P31" s="20"/>
      <c r="Q31" s="20"/>
      <c r="R31" s="21"/>
      <c r="S31" s="21"/>
    </row>
    <row r="32" spans="1:22" x14ac:dyDescent="0.25">
      <c r="A32" s="16">
        <v>45816</v>
      </c>
      <c r="B32" s="4"/>
      <c r="C32" s="4"/>
      <c r="D32" s="42" t="str">
        <f t="shared" si="0"/>
        <v/>
      </c>
      <c r="E32" s="4"/>
      <c r="F32" s="4"/>
      <c r="G32" s="42" t="str">
        <f t="shared" si="1"/>
        <v/>
      </c>
      <c r="H32" s="42" t="str">
        <f t="shared" si="2"/>
        <v/>
      </c>
      <c r="I32" s="41"/>
      <c r="J32" s="41"/>
      <c r="K32" s="41"/>
      <c r="L32" s="41"/>
      <c r="M32" s="44"/>
      <c r="P32" s="20"/>
      <c r="Q32" s="20"/>
      <c r="R32" s="21"/>
      <c r="S32" s="21"/>
    </row>
    <row r="33" spans="1:19" x14ac:dyDescent="0.25">
      <c r="A33" s="16">
        <v>45817</v>
      </c>
      <c r="B33" s="4"/>
      <c r="C33" s="4"/>
      <c r="D33" s="42" t="str">
        <f t="shared" si="0"/>
        <v/>
      </c>
      <c r="E33" s="4"/>
      <c r="F33" s="4"/>
      <c r="G33" s="42" t="str">
        <f t="shared" si="1"/>
        <v/>
      </c>
      <c r="H33" s="42" t="str">
        <f t="shared" si="2"/>
        <v/>
      </c>
      <c r="I33" s="41"/>
      <c r="J33" s="41"/>
      <c r="K33" s="41"/>
      <c r="L33" s="41"/>
      <c r="M33" s="44"/>
      <c r="P33" s="20"/>
      <c r="Q33" s="20"/>
      <c r="R33" s="21"/>
      <c r="S33" s="21"/>
    </row>
    <row r="34" spans="1:19" x14ac:dyDescent="0.25">
      <c r="A34" s="16">
        <v>45818</v>
      </c>
      <c r="B34" s="4"/>
      <c r="C34" s="4"/>
      <c r="D34" s="42" t="str">
        <f t="shared" si="0"/>
        <v/>
      </c>
      <c r="E34" s="4"/>
      <c r="F34" s="4"/>
      <c r="G34" s="42" t="str">
        <f t="shared" si="1"/>
        <v/>
      </c>
      <c r="H34" s="42" t="str">
        <f t="shared" si="2"/>
        <v/>
      </c>
      <c r="I34" s="41"/>
      <c r="J34" s="41"/>
      <c r="K34" s="41"/>
      <c r="L34" s="41"/>
      <c r="M34" s="44"/>
    </row>
    <row r="35" spans="1:19" x14ac:dyDescent="0.25">
      <c r="A35" s="16">
        <v>45819</v>
      </c>
      <c r="B35" s="4"/>
      <c r="C35" s="4"/>
      <c r="D35" s="42" t="str">
        <f t="shared" si="0"/>
        <v/>
      </c>
      <c r="E35" s="4"/>
      <c r="F35" s="4"/>
      <c r="G35" s="42" t="str">
        <f t="shared" si="1"/>
        <v/>
      </c>
      <c r="H35" s="42" t="str">
        <f t="shared" si="2"/>
        <v/>
      </c>
      <c r="I35" s="41"/>
      <c r="J35" s="41"/>
      <c r="K35" s="41"/>
      <c r="L35" s="41"/>
      <c r="M35" s="44"/>
      <c r="N35" s="22"/>
      <c r="P35" s="20"/>
      <c r="Q35" s="20"/>
    </row>
    <row r="36" spans="1:19" x14ac:dyDescent="0.25">
      <c r="A36" s="16">
        <v>45820</v>
      </c>
      <c r="B36" s="4"/>
      <c r="C36" s="4"/>
      <c r="D36" s="42" t="str">
        <f t="shared" si="0"/>
        <v/>
      </c>
      <c r="E36" s="4"/>
      <c r="F36" s="4"/>
      <c r="G36" s="42" t="str">
        <f t="shared" si="1"/>
        <v/>
      </c>
      <c r="H36" s="42" t="str">
        <f t="shared" si="2"/>
        <v/>
      </c>
      <c r="I36" s="41"/>
      <c r="J36" s="41"/>
      <c r="K36" s="41"/>
      <c r="L36" s="41"/>
      <c r="M36" s="44"/>
      <c r="P36" s="20"/>
      <c r="Q36" s="20"/>
      <c r="R36" s="21"/>
    </row>
    <row r="37" spans="1:19" x14ac:dyDescent="0.25">
      <c r="A37" s="16">
        <v>45821</v>
      </c>
      <c r="B37" s="4"/>
      <c r="C37" s="4"/>
      <c r="D37" s="42" t="str">
        <f t="shared" si="0"/>
        <v/>
      </c>
      <c r="E37" s="4"/>
      <c r="F37" s="4"/>
      <c r="G37" s="42" t="str">
        <f t="shared" si="1"/>
        <v/>
      </c>
      <c r="H37" s="42" t="str">
        <f t="shared" si="2"/>
        <v/>
      </c>
      <c r="I37" s="41"/>
      <c r="J37" s="41"/>
      <c r="K37" s="41"/>
      <c r="L37" s="41"/>
      <c r="M37" s="44"/>
      <c r="P37" s="20"/>
      <c r="Q37" s="20"/>
      <c r="R37" s="21"/>
    </row>
    <row r="38" spans="1:19" x14ac:dyDescent="0.25">
      <c r="A38" s="16">
        <v>45822</v>
      </c>
      <c r="B38" s="4"/>
      <c r="C38" s="4"/>
      <c r="D38" s="42" t="str">
        <f t="shared" si="0"/>
        <v/>
      </c>
      <c r="E38" s="4"/>
      <c r="F38" s="4"/>
      <c r="G38" s="42" t="str">
        <f t="shared" si="1"/>
        <v/>
      </c>
      <c r="H38" s="42" t="str">
        <f t="shared" si="2"/>
        <v/>
      </c>
      <c r="I38" s="41"/>
      <c r="J38" s="41"/>
      <c r="K38" s="41"/>
      <c r="L38" s="41"/>
      <c r="M38" s="44"/>
      <c r="P38" s="20"/>
      <c r="Q38" s="20"/>
      <c r="R38" s="21"/>
    </row>
    <row r="39" spans="1:19" x14ac:dyDescent="0.25">
      <c r="A39" s="16">
        <v>45823</v>
      </c>
      <c r="B39" s="4"/>
      <c r="C39" s="4"/>
      <c r="D39" s="42" t="str">
        <f t="shared" si="0"/>
        <v/>
      </c>
      <c r="E39" s="4"/>
      <c r="F39" s="4"/>
      <c r="G39" s="42" t="str">
        <f t="shared" si="1"/>
        <v/>
      </c>
      <c r="H39" s="42" t="str">
        <f t="shared" si="2"/>
        <v/>
      </c>
      <c r="I39" s="41"/>
      <c r="J39" s="41"/>
      <c r="K39" s="41"/>
      <c r="L39" s="41"/>
      <c r="M39" s="44"/>
    </row>
    <row r="40" spans="1:19" x14ac:dyDescent="0.25">
      <c r="A40" s="16">
        <v>45824</v>
      </c>
      <c r="B40" s="4"/>
      <c r="C40" s="4"/>
      <c r="D40" s="42" t="str">
        <f t="shared" si="0"/>
        <v/>
      </c>
      <c r="E40" s="4"/>
      <c r="F40" s="4"/>
      <c r="G40" s="42" t="str">
        <f t="shared" si="1"/>
        <v/>
      </c>
      <c r="H40" s="42" t="str">
        <f t="shared" si="2"/>
        <v/>
      </c>
      <c r="I40" s="41"/>
      <c r="J40" s="41"/>
      <c r="K40" s="41"/>
      <c r="L40" s="41"/>
      <c r="M40" s="44"/>
      <c r="N40" s="22"/>
      <c r="P40" s="20"/>
      <c r="Q40" s="20"/>
    </row>
    <row r="41" spans="1:19" x14ac:dyDescent="0.25">
      <c r="A41" s="16">
        <v>45825</v>
      </c>
      <c r="B41" s="4"/>
      <c r="C41" s="4"/>
      <c r="D41" s="42" t="str">
        <f t="shared" si="0"/>
        <v/>
      </c>
      <c r="E41" s="4"/>
      <c r="F41" s="4"/>
      <c r="G41" s="42" t="str">
        <f t="shared" si="1"/>
        <v/>
      </c>
      <c r="H41" s="42" t="str">
        <f t="shared" si="2"/>
        <v/>
      </c>
      <c r="I41" s="41"/>
      <c r="J41" s="41"/>
      <c r="K41" s="41"/>
      <c r="L41" s="41"/>
      <c r="M41" s="44"/>
      <c r="P41" s="20"/>
      <c r="Q41" s="20"/>
      <c r="R41" s="21"/>
    </row>
    <row r="42" spans="1:19" x14ac:dyDescent="0.25">
      <c r="A42" s="16">
        <v>45826</v>
      </c>
      <c r="B42" s="4"/>
      <c r="C42" s="4"/>
      <c r="D42" s="42" t="str">
        <f t="shared" si="0"/>
        <v/>
      </c>
      <c r="E42" s="4"/>
      <c r="F42" s="4"/>
      <c r="G42" s="42" t="str">
        <f t="shared" si="1"/>
        <v/>
      </c>
      <c r="H42" s="42" t="str">
        <f t="shared" si="2"/>
        <v/>
      </c>
      <c r="I42" s="41"/>
      <c r="J42" s="41"/>
      <c r="K42" s="41"/>
      <c r="L42" s="41"/>
      <c r="M42" s="44"/>
      <c r="P42" s="20"/>
      <c r="Q42" s="20"/>
      <c r="R42" s="21"/>
    </row>
    <row r="43" spans="1:19" x14ac:dyDescent="0.25">
      <c r="A43" s="16">
        <v>45827</v>
      </c>
      <c r="B43" s="4"/>
      <c r="C43" s="4"/>
      <c r="D43" s="42" t="str">
        <f t="shared" si="0"/>
        <v/>
      </c>
      <c r="E43" s="4"/>
      <c r="F43" s="4"/>
      <c r="G43" s="42" t="str">
        <f t="shared" si="1"/>
        <v/>
      </c>
      <c r="H43" s="42" t="str">
        <f t="shared" si="2"/>
        <v/>
      </c>
      <c r="I43" s="41"/>
      <c r="J43" s="41"/>
      <c r="K43" s="41"/>
      <c r="L43" s="41"/>
      <c r="M43" s="44"/>
      <c r="P43" s="20"/>
      <c r="Q43" s="20"/>
      <c r="R43" s="21"/>
    </row>
    <row r="44" spans="1:19" x14ac:dyDescent="0.25">
      <c r="A44" s="16">
        <v>45828</v>
      </c>
      <c r="B44" s="4"/>
      <c r="C44" s="4"/>
      <c r="D44" s="42" t="str">
        <f t="shared" si="0"/>
        <v/>
      </c>
      <c r="E44" s="4"/>
      <c r="F44" s="4"/>
      <c r="G44" s="42" t="str">
        <f t="shared" si="1"/>
        <v/>
      </c>
      <c r="H44" s="42" t="str">
        <f t="shared" si="2"/>
        <v/>
      </c>
      <c r="I44" s="41"/>
      <c r="J44" s="41"/>
      <c r="K44" s="41"/>
      <c r="L44" s="41"/>
      <c r="M44" s="44"/>
    </row>
    <row r="45" spans="1:19" x14ac:dyDescent="0.25">
      <c r="A45" s="16">
        <v>45829</v>
      </c>
      <c r="B45" s="4"/>
      <c r="C45" s="4"/>
      <c r="D45" s="42" t="str">
        <f t="shared" si="0"/>
        <v/>
      </c>
      <c r="E45" s="4"/>
      <c r="F45" s="4"/>
      <c r="G45" s="42" t="str">
        <f t="shared" si="1"/>
        <v/>
      </c>
      <c r="H45" s="42" t="str">
        <f t="shared" si="2"/>
        <v/>
      </c>
      <c r="I45" s="41"/>
      <c r="J45" s="41"/>
      <c r="K45" s="41"/>
      <c r="L45" s="41"/>
      <c r="M45" s="44"/>
      <c r="N45" s="22"/>
      <c r="P45" s="20"/>
      <c r="Q45" s="20"/>
    </row>
    <row r="46" spans="1:19" x14ac:dyDescent="0.25">
      <c r="A46" s="16">
        <v>45830</v>
      </c>
      <c r="B46" s="4"/>
      <c r="C46" s="4"/>
      <c r="D46" s="42" t="str">
        <f t="shared" si="0"/>
        <v/>
      </c>
      <c r="E46" s="4"/>
      <c r="F46" s="4"/>
      <c r="G46" s="42" t="str">
        <f t="shared" si="1"/>
        <v/>
      </c>
      <c r="H46" s="42" t="str">
        <f t="shared" si="2"/>
        <v/>
      </c>
      <c r="I46" s="41"/>
      <c r="J46" s="41"/>
      <c r="K46" s="41"/>
      <c r="L46" s="41"/>
      <c r="M46" s="44"/>
      <c r="P46" s="20"/>
      <c r="Q46" s="20"/>
      <c r="R46" s="21"/>
    </row>
    <row r="47" spans="1:19" x14ac:dyDescent="0.25">
      <c r="A47" s="16">
        <v>45831</v>
      </c>
      <c r="B47" s="4"/>
      <c r="C47" s="4"/>
      <c r="D47" s="42" t="str">
        <f t="shared" si="0"/>
        <v/>
      </c>
      <c r="E47" s="4"/>
      <c r="F47" s="4"/>
      <c r="G47" s="42" t="str">
        <f t="shared" si="1"/>
        <v/>
      </c>
      <c r="H47" s="42" t="str">
        <f t="shared" si="2"/>
        <v/>
      </c>
      <c r="I47" s="41"/>
      <c r="J47" s="41"/>
      <c r="K47" s="41"/>
      <c r="L47" s="41"/>
      <c r="M47" s="44"/>
      <c r="P47" s="20"/>
      <c r="Q47" s="20"/>
      <c r="R47" s="21"/>
    </row>
    <row r="48" spans="1:19" x14ac:dyDescent="0.25">
      <c r="A48" s="16">
        <v>45832</v>
      </c>
      <c r="B48" s="4"/>
      <c r="C48" s="4"/>
      <c r="D48" s="42" t="str">
        <f t="shared" si="0"/>
        <v/>
      </c>
      <c r="E48" s="4"/>
      <c r="F48" s="4"/>
      <c r="G48" s="42" t="str">
        <f t="shared" si="1"/>
        <v/>
      </c>
      <c r="H48" s="42" t="str">
        <f t="shared" si="2"/>
        <v/>
      </c>
      <c r="I48" s="41"/>
      <c r="J48" s="41"/>
      <c r="K48" s="41"/>
      <c r="L48" s="41"/>
      <c r="M48" s="44"/>
      <c r="P48" s="20"/>
      <c r="Q48" s="20"/>
      <c r="R48" s="21"/>
    </row>
    <row r="49" spans="1:15" x14ac:dyDescent="0.25">
      <c r="A49" s="16">
        <v>45833</v>
      </c>
      <c r="B49" s="4"/>
      <c r="C49" s="4"/>
      <c r="D49" s="42" t="str">
        <f t="shared" si="0"/>
        <v/>
      </c>
      <c r="E49" s="4"/>
      <c r="F49" s="4"/>
      <c r="G49" s="42" t="str">
        <f t="shared" si="1"/>
        <v/>
      </c>
      <c r="H49" s="42" t="str">
        <f t="shared" si="2"/>
        <v/>
      </c>
      <c r="I49" s="41"/>
      <c r="J49" s="41"/>
      <c r="K49" s="41"/>
      <c r="L49" s="41"/>
      <c r="M49" s="44"/>
    </row>
    <row r="50" spans="1:15" x14ac:dyDescent="0.25">
      <c r="A50" s="16">
        <v>45834</v>
      </c>
      <c r="B50" s="4"/>
      <c r="C50" s="4"/>
      <c r="D50" s="42" t="str">
        <f t="shared" si="0"/>
        <v/>
      </c>
      <c r="E50" s="4"/>
      <c r="F50" s="4"/>
      <c r="G50" s="42" t="str">
        <f t="shared" si="1"/>
        <v/>
      </c>
      <c r="H50" s="42" t="str">
        <f t="shared" si="2"/>
        <v/>
      </c>
      <c r="I50" s="41"/>
      <c r="J50" s="41"/>
      <c r="K50" s="41"/>
      <c r="L50" s="41"/>
      <c r="M50" s="44"/>
    </row>
    <row r="51" spans="1:15" x14ac:dyDescent="0.25">
      <c r="A51" s="16">
        <v>45835</v>
      </c>
      <c r="B51" s="4"/>
      <c r="C51" s="4"/>
      <c r="D51" s="42" t="str">
        <f t="shared" si="0"/>
        <v/>
      </c>
      <c r="E51" s="4"/>
      <c r="F51" s="4"/>
      <c r="G51" s="42" t="str">
        <f t="shared" si="1"/>
        <v/>
      </c>
      <c r="H51" s="42" t="str">
        <f t="shared" si="2"/>
        <v/>
      </c>
      <c r="I51" s="41"/>
      <c r="J51" s="41"/>
      <c r="K51" s="41"/>
      <c r="L51" s="41"/>
      <c r="M51" s="44"/>
      <c r="O51" t="s">
        <v>20</v>
      </c>
    </row>
    <row r="52" spans="1:15" x14ac:dyDescent="0.25">
      <c r="A52" s="16">
        <v>45836</v>
      </c>
      <c r="B52" s="4"/>
      <c r="C52" s="4"/>
      <c r="D52" s="42" t="str">
        <f t="shared" si="0"/>
        <v/>
      </c>
      <c r="E52" s="4"/>
      <c r="F52" s="4"/>
      <c r="G52" s="42" t="str">
        <f t="shared" si="1"/>
        <v/>
      </c>
      <c r="H52" s="42" t="str">
        <f t="shared" si="2"/>
        <v/>
      </c>
      <c r="I52" s="41"/>
      <c r="J52" s="41"/>
      <c r="K52" s="41"/>
      <c r="L52" s="41"/>
      <c r="M52" s="44"/>
    </row>
    <row r="53" spans="1:15" x14ac:dyDescent="0.25">
      <c r="A53" s="16">
        <v>45837</v>
      </c>
      <c r="B53" s="4"/>
      <c r="C53" s="4"/>
      <c r="D53" s="42" t="str">
        <f t="shared" si="0"/>
        <v/>
      </c>
      <c r="E53" s="4"/>
      <c r="F53" s="4"/>
      <c r="G53" s="42" t="str">
        <f t="shared" si="1"/>
        <v/>
      </c>
      <c r="H53" s="42" t="str">
        <f t="shared" si="2"/>
        <v/>
      </c>
      <c r="I53" s="41"/>
      <c r="J53" s="41"/>
      <c r="K53" s="41"/>
      <c r="L53" s="41"/>
      <c r="M53" s="44"/>
    </row>
    <row r="54" spans="1:15" x14ac:dyDescent="0.25">
      <c r="A54" s="16">
        <v>45838</v>
      </c>
      <c r="B54" s="4"/>
      <c r="C54" s="4"/>
      <c r="D54" s="42" t="str">
        <f t="shared" si="0"/>
        <v/>
      </c>
      <c r="E54" s="4"/>
      <c r="F54" s="4"/>
      <c r="G54" s="42" t="str">
        <f t="shared" si="1"/>
        <v/>
      </c>
      <c r="H54" s="42" t="str">
        <f t="shared" si="2"/>
        <v/>
      </c>
      <c r="I54" s="41"/>
      <c r="J54" s="41"/>
      <c r="K54" s="41"/>
      <c r="L54" s="41"/>
      <c r="M54" s="44"/>
    </row>
    <row r="55" spans="1:15" x14ac:dyDescent="0.25">
      <c r="A55" s="16">
        <v>45839</v>
      </c>
      <c r="B55" s="4"/>
      <c r="C55" s="4"/>
      <c r="D55" s="42" t="str">
        <f t="shared" si="0"/>
        <v/>
      </c>
      <c r="E55" s="4"/>
      <c r="F55" s="4"/>
      <c r="G55" s="42" t="str">
        <f t="shared" si="1"/>
        <v/>
      </c>
      <c r="H55" s="42" t="str">
        <f t="shared" si="2"/>
        <v/>
      </c>
      <c r="I55" s="41"/>
      <c r="J55" s="41"/>
      <c r="K55" s="41"/>
      <c r="L55" s="41"/>
      <c r="M55" s="44"/>
    </row>
    <row r="56" spans="1:15" x14ac:dyDescent="0.25">
      <c r="A56" s="16">
        <v>45840</v>
      </c>
      <c r="B56" s="4"/>
      <c r="C56" s="4"/>
      <c r="D56" s="42" t="str">
        <f t="shared" si="0"/>
        <v/>
      </c>
      <c r="E56" s="4"/>
      <c r="F56" s="4"/>
      <c r="G56" s="42" t="str">
        <f t="shared" si="1"/>
        <v/>
      </c>
      <c r="H56" s="42" t="str">
        <f t="shared" si="2"/>
        <v/>
      </c>
      <c r="I56" s="41"/>
      <c r="J56" s="41"/>
      <c r="K56" s="41"/>
      <c r="L56" s="41"/>
      <c r="M56" s="44"/>
    </row>
    <row r="57" spans="1:15" x14ac:dyDescent="0.25">
      <c r="A57" s="16">
        <v>45841</v>
      </c>
      <c r="B57" s="4"/>
      <c r="C57" s="4"/>
      <c r="D57" s="42" t="str">
        <f t="shared" si="0"/>
        <v/>
      </c>
      <c r="E57" s="4"/>
      <c r="F57" s="4"/>
      <c r="G57" s="42" t="str">
        <f t="shared" si="1"/>
        <v/>
      </c>
      <c r="H57" s="42" t="str">
        <f t="shared" si="2"/>
        <v/>
      </c>
      <c r="I57" s="41"/>
      <c r="J57" s="41"/>
      <c r="K57" s="41"/>
      <c r="L57" s="41"/>
      <c r="M57" s="44"/>
    </row>
    <row r="58" spans="1:15" x14ac:dyDescent="0.25">
      <c r="A58" s="16">
        <v>45842</v>
      </c>
      <c r="B58" s="4"/>
      <c r="C58" s="4"/>
      <c r="D58" s="42" t="str">
        <f t="shared" si="0"/>
        <v/>
      </c>
      <c r="E58" s="4"/>
      <c r="F58" s="4"/>
      <c r="G58" s="42" t="str">
        <f t="shared" si="1"/>
        <v/>
      </c>
      <c r="H58" s="42" t="str">
        <f t="shared" si="2"/>
        <v/>
      </c>
      <c r="I58" s="41"/>
      <c r="J58" s="41"/>
      <c r="K58" s="41"/>
      <c r="L58" s="41"/>
      <c r="M58" s="44"/>
      <c r="N58" t="s">
        <v>20</v>
      </c>
    </row>
    <row r="59" spans="1:15" x14ac:dyDescent="0.25">
      <c r="A59" s="16">
        <v>45843</v>
      </c>
      <c r="B59" s="4"/>
      <c r="C59" s="4"/>
      <c r="D59" s="42" t="str">
        <f t="shared" si="0"/>
        <v/>
      </c>
      <c r="E59" s="4"/>
      <c r="F59" s="4"/>
      <c r="G59" s="42" t="str">
        <f t="shared" si="1"/>
        <v/>
      </c>
      <c r="H59" s="42" t="str">
        <f t="shared" si="2"/>
        <v/>
      </c>
      <c r="I59" s="41"/>
      <c r="J59" s="41"/>
      <c r="K59" s="41"/>
      <c r="L59" s="41"/>
      <c r="M59" s="44"/>
    </row>
    <row r="60" spans="1:15" x14ac:dyDescent="0.25">
      <c r="A60" s="16">
        <v>45844</v>
      </c>
      <c r="B60" s="4"/>
      <c r="C60" s="4"/>
      <c r="D60" s="42" t="str">
        <f t="shared" si="0"/>
        <v/>
      </c>
      <c r="E60" s="4"/>
      <c r="F60" s="4"/>
      <c r="G60" s="42" t="str">
        <f t="shared" si="1"/>
        <v/>
      </c>
      <c r="H60" s="42" t="str">
        <f t="shared" si="2"/>
        <v/>
      </c>
      <c r="I60" s="41"/>
      <c r="J60" s="41"/>
      <c r="K60" s="41"/>
      <c r="L60" s="41"/>
      <c r="M60" s="44"/>
    </row>
    <row r="61" spans="1:15" x14ac:dyDescent="0.25">
      <c r="A61" s="16">
        <v>45845</v>
      </c>
      <c r="B61" s="4"/>
      <c r="C61" s="4"/>
      <c r="D61" s="42" t="str">
        <f t="shared" si="0"/>
        <v/>
      </c>
      <c r="E61" s="4"/>
      <c r="F61" s="4"/>
      <c r="G61" s="42" t="str">
        <f t="shared" si="1"/>
        <v/>
      </c>
      <c r="H61" s="42" t="str">
        <f t="shared" si="2"/>
        <v/>
      </c>
      <c r="I61" s="41"/>
      <c r="J61" s="41"/>
      <c r="K61" s="41"/>
      <c r="L61" s="41"/>
      <c r="M61" s="44"/>
    </row>
    <row r="62" spans="1:15" x14ac:dyDescent="0.25">
      <c r="A62" s="16">
        <v>45846</v>
      </c>
      <c r="B62" s="4"/>
      <c r="C62" s="4"/>
      <c r="D62" s="42" t="str">
        <f t="shared" si="0"/>
        <v/>
      </c>
      <c r="E62" s="4"/>
      <c r="F62" s="4"/>
      <c r="G62" s="42" t="str">
        <f t="shared" si="1"/>
        <v/>
      </c>
      <c r="H62" s="42" t="str">
        <f t="shared" si="2"/>
        <v/>
      </c>
      <c r="I62" s="41"/>
      <c r="J62" s="41"/>
      <c r="K62" s="41"/>
      <c r="L62" s="41"/>
      <c r="M62" s="44"/>
    </row>
    <row r="63" spans="1:15" x14ac:dyDescent="0.25">
      <c r="A63" s="16">
        <v>45847</v>
      </c>
      <c r="B63" s="4"/>
      <c r="C63" s="4"/>
      <c r="D63" s="42" t="str">
        <f t="shared" si="0"/>
        <v/>
      </c>
      <c r="E63" s="4"/>
      <c r="F63" s="4"/>
      <c r="G63" s="42" t="str">
        <f t="shared" si="1"/>
        <v/>
      </c>
      <c r="H63" s="42" t="str">
        <f t="shared" si="2"/>
        <v/>
      </c>
      <c r="I63" s="41"/>
      <c r="J63" s="41"/>
      <c r="K63" s="41"/>
      <c r="L63" s="41"/>
      <c r="M63" s="44"/>
    </row>
    <row r="64" spans="1:15" x14ac:dyDescent="0.25">
      <c r="A64" s="16">
        <v>45848</v>
      </c>
      <c r="B64" s="4"/>
      <c r="C64" s="4"/>
      <c r="D64" s="42" t="str">
        <f t="shared" si="0"/>
        <v/>
      </c>
      <c r="E64" s="4"/>
      <c r="F64" s="4"/>
      <c r="G64" s="42" t="str">
        <f t="shared" si="1"/>
        <v/>
      </c>
      <c r="H64" s="42" t="str">
        <f t="shared" si="2"/>
        <v/>
      </c>
      <c r="I64" s="41"/>
      <c r="J64" s="41"/>
      <c r="K64" s="41"/>
      <c r="L64" s="41"/>
      <c r="M64" s="44"/>
    </row>
    <row r="65" spans="1:13" x14ac:dyDescent="0.25">
      <c r="A65" s="16">
        <v>45849</v>
      </c>
      <c r="B65" s="4"/>
      <c r="C65" s="4"/>
      <c r="D65" s="42" t="str">
        <f t="shared" si="0"/>
        <v/>
      </c>
      <c r="E65" s="4"/>
      <c r="F65" s="4"/>
      <c r="G65" s="42" t="str">
        <f t="shared" si="1"/>
        <v/>
      </c>
      <c r="H65" s="42" t="str">
        <f t="shared" si="2"/>
        <v/>
      </c>
      <c r="I65" s="41"/>
      <c r="J65" s="41"/>
      <c r="K65" s="41"/>
      <c r="L65" s="41"/>
      <c r="M65" s="44"/>
    </row>
    <row r="66" spans="1:13" x14ac:dyDescent="0.25">
      <c r="A66" s="16">
        <v>45850</v>
      </c>
      <c r="B66" s="4"/>
      <c r="C66" s="4"/>
      <c r="D66" s="42" t="str">
        <f t="shared" si="0"/>
        <v/>
      </c>
      <c r="E66" s="4"/>
      <c r="F66" s="4"/>
      <c r="G66" s="42" t="str">
        <f t="shared" si="1"/>
        <v/>
      </c>
      <c r="H66" s="42" t="str">
        <f t="shared" si="2"/>
        <v/>
      </c>
      <c r="I66" s="41"/>
      <c r="J66" s="41"/>
      <c r="K66" s="41"/>
      <c r="L66" s="41"/>
      <c r="M66" s="44"/>
    </row>
    <row r="67" spans="1:13" x14ac:dyDescent="0.25">
      <c r="A67" s="16">
        <v>45851</v>
      </c>
      <c r="B67" s="4"/>
      <c r="C67" s="4"/>
      <c r="D67" s="42" t="str">
        <f t="shared" si="0"/>
        <v/>
      </c>
      <c r="E67" s="4"/>
      <c r="F67" s="4"/>
      <c r="G67" s="42" t="str">
        <f t="shared" si="1"/>
        <v/>
      </c>
      <c r="H67" s="42" t="str">
        <f t="shared" si="2"/>
        <v/>
      </c>
      <c r="I67" s="41"/>
      <c r="J67" s="41"/>
      <c r="K67" s="41"/>
      <c r="L67" s="41"/>
      <c r="M67" s="44"/>
    </row>
    <row r="68" spans="1:13" x14ac:dyDescent="0.25">
      <c r="A68" s="16">
        <v>45852</v>
      </c>
      <c r="B68" s="4"/>
      <c r="C68" s="4"/>
      <c r="D68" s="42" t="str">
        <f t="shared" ref="D68:D131" si="4">IF(C68&gt;AB$4,"H",IF(C68&gt;AB$3,"M",IF(AND(C68&gt;=0,C68&lt;&gt;""),"L","")))</f>
        <v/>
      </c>
      <c r="E68" s="4"/>
      <c r="F68" s="4"/>
      <c r="G68" s="42" t="str">
        <f t="shared" ref="G68:G131" si="5">IF(F68&gt;AB$4,"H",IF(F68&gt;AB$3,"M",IF(AND(F68&gt;=0,F68&lt;&gt;""),"L","")))</f>
        <v/>
      </c>
      <c r="H68" s="42" t="str">
        <f t="shared" ref="H68:H131" si="6">IF(E68&gt;AC$6,"E",IF(E68&gt;AC$5,"V",IF(E68&gt;AC$4,"H",IF(E68&gt;AC$3,"M",IF(AND(E68&gt;=0,E68&lt;&gt;""),"L","")))))</f>
        <v/>
      </c>
      <c r="I68" s="41"/>
      <c r="J68" s="41"/>
      <c r="K68" s="41"/>
      <c r="L68" s="41"/>
      <c r="M68" s="44"/>
    </row>
    <row r="69" spans="1:13" x14ac:dyDescent="0.25">
      <c r="A69" s="16">
        <v>45853</v>
      </c>
      <c r="B69" s="4"/>
      <c r="C69" s="4"/>
      <c r="D69" s="42" t="str">
        <f t="shared" si="4"/>
        <v/>
      </c>
      <c r="E69" s="4"/>
      <c r="F69" s="4"/>
      <c r="G69" s="42" t="str">
        <f t="shared" si="5"/>
        <v/>
      </c>
      <c r="H69" s="42" t="str">
        <f t="shared" si="6"/>
        <v/>
      </c>
      <c r="I69" s="41"/>
      <c r="J69" s="41"/>
      <c r="K69" s="41"/>
      <c r="L69" s="41"/>
      <c r="M69" s="44"/>
    </row>
    <row r="70" spans="1:13" x14ac:dyDescent="0.25">
      <c r="A70" s="16">
        <v>45854</v>
      </c>
      <c r="B70" s="4"/>
      <c r="C70" s="4"/>
      <c r="D70" s="42" t="str">
        <f t="shared" si="4"/>
        <v/>
      </c>
      <c r="E70" s="4"/>
      <c r="F70" s="4"/>
      <c r="G70" s="42" t="str">
        <f t="shared" si="5"/>
        <v/>
      </c>
      <c r="H70" s="42" t="str">
        <f t="shared" si="6"/>
        <v/>
      </c>
      <c r="I70" s="41"/>
      <c r="J70" s="41"/>
      <c r="K70" s="41"/>
      <c r="L70" s="41"/>
      <c r="M70" s="44"/>
    </row>
    <row r="71" spans="1:13" x14ac:dyDescent="0.25">
      <c r="A71" s="16">
        <v>45855</v>
      </c>
      <c r="B71" s="4"/>
      <c r="C71" s="4"/>
      <c r="D71" s="42" t="str">
        <f t="shared" si="4"/>
        <v/>
      </c>
      <c r="E71" s="4"/>
      <c r="F71" s="4"/>
      <c r="G71" s="42" t="str">
        <f t="shared" si="5"/>
        <v/>
      </c>
      <c r="H71" s="42" t="str">
        <f t="shared" si="6"/>
        <v/>
      </c>
      <c r="I71" s="41"/>
      <c r="J71" s="41"/>
      <c r="K71" s="41"/>
      <c r="L71" s="41"/>
      <c r="M71" s="44"/>
    </row>
    <row r="72" spans="1:13" x14ac:dyDescent="0.25">
      <c r="A72" s="16">
        <v>45856</v>
      </c>
      <c r="B72" s="4"/>
      <c r="C72" s="4"/>
      <c r="D72" s="42" t="str">
        <f t="shared" si="4"/>
        <v/>
      </c>
      <c r="E72" s="4"/>
      <c r="F72" s="4"/>
      <c r="G72" s="42" t="str">
        <f t="shared" si="5"/>
        <v/>
      </c>
      <c r="H72" s="42" t="str">
        <f t="shared" si="6"/>
        <v/>
      </c>
      <c r="I72" s="41"/>
      <c r="J72" s="41"/>
      <c r="K72" s="41"/>
      <c r="L72" s="41"/>
      <c r="M72" s="44"/>
    </row>
    <row r="73" spans="1:13" x14ac:dyDescent="0.25">
      <c r="A73" s="16">
        <v>45857</v>
      </c>
      <c r="B73" s="4"/>
      <c r="C73" s="4"/>
      <c r="D73" s="42" t="str">
        <f t="shared" si="4"/>
        <v/>
      </c>
      <c r="E73" s="4"/>
      <c r="F73" s="4"/>
      <c r="G73" s="42" t="str">
        <f t="shared" si="5"/>
        <v/>
      </c>
      <c r="H73" s="42" t="str">
        <f t="shared" si="6"/>
        <v/>
      </c>
      <c r="I73" s="41"/>
      <c r="J73" s="41"/>
      <c r="K73" s="41"/>
      <c r="L73" s="41"/>
      <c r="M73" s="44"/>
    </row>
    <row r="74" spans="1:13" x14ac:dyDescent="0.25">
      <c r="A74" s="16">
        <v>45858</v>
      </c>
      <c r="B74" s="4"/>
      <c r="C74" s="4"/>
      <c r="D74" s="42" t="str">
        <f t="shared" si="4"/>
        <v/>
      </c>
      <c r="E74" s="4"/>
      <c r="F74" s="4"/>
      <c r="G74" s="42" t="str">
        <f t="shared" si="5"/>
        <v/>
      </c>
      <c r="H74" s="42" t="str">
        <f t="shared" si="6"/>
        <v/>
      </c>
      <c r="I74" s="41"/>
      <c r="J74" s="41"/>
      <c r="K74" s="41"/>
      <c r="L74" s="41"/>
      <c r="M74" s="44"/>
    </row>
    <row r="75" spans="1:13" x14ac:dyDescent="0.25">
      <c r="A75" s="16">
        <v>45859</v>
      </c>
      <c r="B75" s="4"/>
      <c r="C75" s="4"/>
      <c r="D75" s="42" t="str">
        <f t="shared" si="4"/>
        <v/>
      </c>
      <c r="E75" s="4"/>
      <c r="F75" s="4"/>
      <c r="G75" s="42" t="str">
        <f t="shared" si="5"/>
        <v/>
      </c>
      <c r="H75" s="42" t="str">
        <f t="shared" si="6"/>
        <v/>
      </c>
      <c r="I75" s="41"/>
      <c r="J75" s="41"/>
      <c r="K75" s="41"/>
      <c r="L75" s="41"/>
      <c r="M75" s="44"/>
    </row>
    <row r="76" spans="1:13" x14ac:dyDescent="0.25">
      <c r="A76" s="16">
        <v>45860</v>
      </c>
      <c r="B76" s="4"/>
      <c r="C76" s="4"/>
      <c r="D76" s="42" t="str">
        <f t="shared" si="4"/>
        <v/>
      </c>
      <c r="E76" s="4"/>
      <c r="F76" s="4"/>
      <c r="G76" s="42" t="str">
        <f t="shared" si="5"/>
        <v/>
      </c>
      <c r="H76" s="42" t="str">
        <f t="shared" si="6"/>
        <v/>
      </c>
      <c r="I76" s="41"/>
      <c r="J76" s="41"/>
      <c r="K76" s="41"/>
      <c r="L76" s="41"/>
      <c r="M76" s="44"/>
    </row>
    <row r="77" spans="1:13" x14ac:dyDescent="0.25">
      <c r="A77" s="16">
        <v>45861</v>
      </c>
      <c r="B77" s="4"/>
      <c r="C77" s="4"/>
      <c r="D77" s="42" t="str">
        <f t="shared" si="4"/>
        <v/>
      </c>
      <c r="E77" s="4"/>
      <c r="F77" s="4"/>
      <c r="G77" s="42" t="str">
        <f t="shared" si="5"/>
        <v/>
      </c>
      <c r="H77" s="42" t="str">
        <f t="shared" si="6"/>
        <v/>
      </c>
      <c r="I77" s="41"/>
      <c r="J77" s="41"/>
      <c r="K77" s="41"/>
      <c r="L77" s="41"/>
      <c r="M77" s="44"/>
    </row>
    <row r="78" spans="1:13" x14ac:dyDescent="0.25">
      <c r="A78" s="16">
        <v>45862</v>
      </c>
      <c r="B78" s="4"/>
      <c r="C78" s="4"/>
      <c r="D78" s="42" t="str">
        <f t="shared" si="4"/>
        <v/>
      </c>
      <c r="E78" s="4"/>
      <c r="F78" s="4"/>
      <c r="G78" s="42" t="str">
        <f t="shared" si="5"/>
        <v/>
      </c>
      <c r="H78" s="42" t="str">
        <f t="shared" si="6"/>
        <v/>
      </c>
      <c r="I78" s="41"/>
      <c r="J78" s="41"/>
      <c r="K78" s="41"/>
      <c r="L78" s="41"/>
      <c r="M78" s="44"/>
    </row>
    <row r="79" spans="1:13" x14ac:dyDescent="0.25">
      <c r="A79" s="16">
        <v>45863</v>
      </c>
      <c r="B79" s="4"/>
      <c r="C79" s="4"/>
      <c r="D79" s="42" t="str">
        <f t="shared" si="4"/>
        <v/>
      </c>
      <c r="E79" s="4"/>
      <c r="F79" s="4"/>
      <c r="G79" s="42" t="str">
        <f t="shared" si="5"/>
        <v/>
      </c>
      <c r="H79" s="42" t="str">
        <f t="shared" si="6"/>
        <v/>
      </c>
      <c r="I79" s="41"/>
      <c r="J79" s="41"/>
      <c r="K79" s="41"/>
      <c r="L79" s="41"/>
      <c r="M79" s="44"/>
    </row>
    <row r="80" spans="1:13" x14ac:dyDescent="0.25">
      <c r="A80" s="16">
        <v>45864</v>
      </c>
      <c r="B80" s="4"/>
      <c r="C80" s="4"/>
      <c r="D80" s="42" t="str">
        <f t="shared" si="4"/>
        <v/>
      </c>
      <c r="E80" s="4"/>
      <c r="F80" s="4"/>
      <c r="G80" s="42" t="str">
        <f t="shared" si="5"/>
        <v/>
      </c>
      <c r="H80" s="42" t="str">
        <f t="shared" si="6"/>
        <v/>
      </c>
      <c r="I80" s="41"/>
      <c r="J80" s="41"/>
      <c r="K80" s="41"/>
      <c r="L80" s="41"/>
      <c r="M80" s="44"/>
    </row>
    <row r="81" spans="1:13" x14ac:dyDescent="0.25">
      <c r="A81" s="16">
        <v>45865</v>
      </c>
      <c r="B81" s="4"/>
      <c r="C81" s="4"/>
      <c r="D81" s="42" t="str">
        <f t="shared" si="4"/>
        <v/>
      </c>
      <c r="E81" s="4"/>
      <c r="F81" s="4"/>
      <c r="G81" s="42" t="str">
        <f t="shared" si="5"/>
        <v/>
      </c>
      <c r="H81" s="42" t="str">
        <f t="shared" si="6"/>
        <v/>
      </c>
      <c r="I81" s="41"/>
      <c r="J81" s="41"/>
      <c r="K81" s="41"/>
      <c r="L81" s="41"/>
      <c r="M81" s="44"/>
    </row>
    <row r="82" spans="1:13" x14ac:dyDescent="0.25">
      <c r="A82" s="16">
        <v>45866</v>
      </c>
      <c r="B82" s="4"/>
      <c r="C82" s="4"/>
      <c r="D82" s="42" t="str">
        <f t="shared" si="4"/>
        <v/>
      </c>
      <c r="E82" s="4"/>
      <c r="F82" s="4"/>
      <c r="G82" s="42" t="str">
        <f t="shared" si="5"/>
        <v/>
      </c>
      <c r="H82" s="42" t="str">
        <f t="shared" si="6"/>
        <v/>
      </c>
      <c r="I82" s="41"/>
      <c r="J82" s="41"/>
      <c r="K82" s="41"/>
      <c r="L82" s="41"/>
      <c r="M82" s="44"/>
    </row>
    <row r="83" spans="1:13" x14ac:dyDescent="0.25">
      <c r="A83" s="16">
        <v>45867</v>
      </c>
      <c r="B83" s="4"/>
      <c r="C83" s="4"/>
      <c r="D83" s="42" t="str">
        <f t="shared" si="4"/>
        <v/>
      </c>
      <c r="E83" s="4"/>
      <c r="F83" s="4"/>
      <c r="G83" s="42" t="str">
        <f t="shared" si="5"/>
        <v/>
      </c>
      <c r="H83" s="42" t="str">
        <f t="shared" si="6"/>
        <v/>
      </c>
      <c r="I83" s="41"/>
      <c r="J83" s="41"/>
      <c r="K83" s="41"/>
      <c r="L83" s="41"/>
      <c r="M83" s="44"/>
    </row>
    <row r="84" spans="1:13" x14ac:dyDescent="0.25">
      <c r="A84" s="16">
        <v>45868</v>
      </c>
      <c r="B84" s="4"/>
      <c r="C84" s="4"/>
      <c r="D84" s="42" t="str">
        <f t="shared" si="4"/>
        <v/>
      </c>
      <c r="E84" s="4"/>
      <c r="F84" s="4"/>
      <c r="G84" s="42" t="str">
        <f t="shared" si="5"/>
        <v/>
      </c>
      <c r="H84" s="42" t="str">
        <f t="shared" si="6"/>
        <v/>
      </c>
      <c r="I84" s="41"/>
      <c r="J84" s="41"/>
      <c r="K84" s="41"/>
      <c r="L84" s="41"/>
      <c r="M84" s="44"/>
    </row>
    <row r="85" spans="1:13" x14ac:dyDescent="0.25">
      <c r="A85" s="16">
        <v>45869</v>
      </c>
      <c r="B85" s="4"/>
      <c r="C85" s="4"/>
      <c r="D85" s="42" t="str">
        <f t="shared" si="4"/>
        <v/>
      </c>
      <c r="E85" s="4"/>
      <c r="F85" s="4"/>
      <c r="G85" s="42" t="str">
        <f t="shared" si="5"/>
        <v/>
      </c>
      <c r="H85" s="42" t="str">
        <f t="shared" si="6"/>
        <v/>
      </c>
      <c r="I85" s="41"/>
      <c r="J85" s="41"/>
      <c r="K85" s="41"/>
      <c r="L85" s="41"/>
      <c r="M85" s="44"/>
    </row>
    <row r="86" spans="1:13" x14ac:dyDescent="0.25">
      <c r="A86" s="16">
        <v>45870</v>
      </c>
      <c r="B86" s="4"/>
      <c r="C86" s="4"/>
      <c r="D86" s="42" t="str">
        <f t="shared" si="4"/>
        <v/>
      </c>
      <c r="E86" s="4"/>
      <c r="F86" s="4"/>
      <c r="G86" s="42" t="str">
        <f t="shared" si="5"/>
        <v/>
      </c>
      <c r="H86" s="42" t="str">
        <f t="shared" si="6"/>
        <v/>
      </c>
      <c r="I86" s="41"/>
      <c r="J86" s="41"/>
      <c r="K86" s="41"/>
      <c r="L86" s="41"/>
      <c r="M86" s="44"/>
    </row>
    <row r="87" spans="1:13" x14ac:dyDescent="0.25">
      <c r="A87" s="16">
        <v>45871</v>
      </c>
      <c r="B87" s="4"/>
      <c r="C87" s="4"/>
      <c r="D87" s="42" t="str">
        <f t="shared" si="4"/>
        <v/>
      </c>
      <c r="E87" s="4"/>
      <c r="F87" s="4"/>
      <c r="G87" s="42" t="str">
        <f t="shared" si="5"/>
        <v/>
      </c>
      <c r="H87" s="42" t="str">
        <f t="shared" si="6"/>
        <v/>
      </c>
      <c r="I87" s="41"/>
      <c r="J87" s="41"/>
      <c r="K87" s="41"/>
      <c r="L87" s="41"/>
      <c r="M87" s="44"/>
    </row>
    <row r="88" spans="1:13" x14ac:dyDescent="0.25">
      <c r="A88" s="16">
        <v>45872</v>
      </c>
      <c r="B88" s="4"/>
      <c r="C88" s="4"/>
      <c r="D88" s="42" t="str">
        <f t="shared" si="4"/>
        <v/>
      </c>
      <c r="E88" s="4"/>
      <c r="F88" s="4"/>
      <c r="G88" s="42" t="str">
        <f t="shared" si="5"/>
        <v/>
      </c>
      <c r="H88" s="42" t="str">
        <f t="shared" si="6"/>
        <v/>
      </c>
      <c r="I88" s="41"/>
      <c r="J88" s="41"/>
      <c r="K88" s="41"/>
      <c r="L88" s="41"/>
      <c r="M88" s="44"/>
    </row>
    <row r="89" spans="1:13" x14ac:dyDescent="0.25">
      <c r="A89" s="16">
        <v>45873</v>
      </c>
      <c r="B89" s="4"/>
      <c r="C89" s="4"/>
      <c r="D89" s="42" t="str">
        <f t="shared" si="4"/>
        <v/>
      </c>
      <c r="E89" s="4"/>
      <c r="F89" s="4"/>
      <c r="G89" s="42" t="str">
        <f t="shared" si="5"/>
        <v/>
      </c>
      <c r="H89" s="42" t="str">
        <f t="shared" si="6"/>
        <v/>
      </c>
      <c r="I89" s="41"/>
      <c r="J89" s="41"/>
      <c r="K89" s="41"/>
      <c r="L89" s="41"/>
      <c r="M89" s="44"/>
    </row>
    <row r="90" spans="1:13" x14ac:dyDescent="0.25">
      <c r="A90" s="16">
        <v>45874</v>
      </c>
      <c r="B90" s="4"/>
      <c r="C90" s="4"/>
      <c r="D90" s="42" t="str">
        <f t="shared" si="4"/>
        <v/>
      </c>
      <c r="E90" s="4"/>
      <c r="F90" s="4"/>
      <c r="G90" s="42" t="str">
        <f t="shared" si="5"/>
        <v/>
      </c>
      <c r="H90" s="42" t="str">
        <f t="shared" si="6"/>
        <v/>
      </c>
      <c r="I90" s="41"/>
      <c r="J90" s="41"/>
      <c r="K90" s="41"/>
      <c r="L90" s="41"/>
      <c r="M90" s="44"/>
    </row>
    <row r="91" spans="1:13" x14ac:dyDescent="0.25">
      <c r="A91" s="16">
        <v>45875</v>
      </c>
      <c r="B91" s="4"/>
      <c r="C91" s="4"/>
      <c r="D91" s="42" t="str">
        <f t="shared" si="4"/>
        <v/>
      </c>
      <c r="E91" s="4"/>
      <c r="F91" s="4"/>
      <c r="G91" s="42" t="str">
        <f t="shared" si="5"/>
        <v/>
      </c>
      <c r="H91" s="42" t="str">
        <f t="shared" si="6"/>
        <v/>
      </c>
      <c r="I91" s="41"/>
      <c r="J91" s="41"/>
      <c r="K91" s="41"/>
      <c r="L91" s="41"/>
      <c r="M91" s="44"/>
    </row>
    <row r="92" spans="1:13" x14ac:dyDescent="0.25">
      <c r="A92" s="16">
        <v>45876</v>
      </c>
      <c r="B92" s="4"/>
      <c r="C92" s="4"/>
      <c r="D92" s="42" t="str">
        <f t="shared" si="4"/>
        <v/>
      </c>
      <c r="E92" s="4"/>
      <c r="F92" s="4"/>
      <c r="G92" s="42" t="str">
        <f t="shared" si="5"/>
        <v/>
      </c>
      <c r="H92" s="42" t="str">
        <f t="shared" si="6"/>
        <v/>
      </c>
      <c r="I92" s="41"/>
      <c r="J92" s="41"/>
      <c r="K92" s="41"/>
      <c r="L92" s="41"/>
      <c r="M92" s="44"/>
    </row>
    <row r="93" spans="1:13" x14ac:dyDescent="0.25">
      <c r="A93" s="16">
        <v>45877</v>
      </c>
      <c r="B93" s="4"/>
      <c r="C93" s="4"/>
      <c r="D93" s="42" t="str">
        <f t="shared" si="4"/>
        <v/>
      </c>
      <c r="E93" s="4"/>
      <c r="F93" s="4"/>
      <c r="G93" s="42" t="str">
        <f t="shared" si="5"/>
        <v/>
      </c>
      <c r="H93" s="42" t="str">
        <f t="shared" si="6"/>
        <v/>
      </c>
      <c r="I93" s="41"/>
      <c r="J93" s="41"/>
      <c r="K93" s="41"/>
      <c r="L93" s="41"/>
      <c r="M93" s="44"/>
    </row>
    <row r="94" spans="1:13" x14ac:dyDescent="0.25">
      <c r="A94" s="16">
        <v>45878</v>
      </c>
      <c r="B94" s="4"/>
      <c r="C94" s="4"/>
      <c r="D94" s="42" t="str">
        <f t="shared" si="4"/>
        <v/>
      </c>
      <c r="E94" s="4"/>
      <c r="F94" s="4"/>
      <c r="G94" s="42" t="str">
        <f t="shared" si="5"/>
        <v/>
      </c>
      <c r="H94" s="42" t="str">
        <f t="shared" si="6"/>
        <v/>
      </c>
      <c r="I94" s="41"/>
      <c r="J94" s="41"/>
      <c r="K94" s="41"/>
      <c r="L94" s="41"/>
      <c r="M94" s="44"/>
    </row>
    <row r="95" spans="1:13" x14ac:dyDescent="0.25">
      <c r="A95" s="16">
        <v>45879</v>
      </c>
      <c r="B95" s="4"/>
      <c r="C95" s="4"/>
      <c r="D95" s="42" t="str">
        <f t="shared" si="4"/>
        <v/>
      </c>
      <c r="E95" s="4"/>
      <c r="F95" s="4"/>
      <c r="G95" s="42" t="str">
        <f t="shared" si="5"/>
        <v/>
      </c>
      <c r="H95" s="42" t="str">
        <f t="shared" si="6"/>
        <v/>
      </c>
      <c r="I95" s="41"/>
      <c r="J95" s="41"/>
      <c r="K95" s="41"/>
      <c r="L95" s="41"/>
      <c r="M95" s="44"/>
    </row>
    <row r="96" spans="1:13" x14ac:dyDescent="0.25">
      <c r="A96" s="16">
        <v>45880</v>
      </c>
      <c r="B96" s="4"/>
      <c r="C96" s="4"/>
      <c r="D96" s="42" t="str">
        <f t="shared" si="4"/>
        <v/>
      </c>
      <c r="E96" s="4"/>
      <c r="F96" s="4"/>
      <c r="G96" s="42" t="str">
        <f t="shared" si="5"/>
        <v/>
      </c>
      <c r="H96" s="42" t="str">
        <f t="shared" si="6"/>
        <v/>
      </c>
      <c r="I96" s="41"/>
      <c r="J96" s="41"/>
      <c r="K96" s="41"/>
      <c r="L96" s="41"/>
      <c r="M96" s="44"/>
    </row>
    <row r="97" spans="1:13" x14ac:dyDescent="0.25">
      <c r="A97" s="16">
        <v>45881</v>
      </c>
      <c r="B97" s="4"/>
      <c r="C97" s="4"/>
      <c r="D97" s="42" t="str">
        <f t="shared" si="4"/>
        <v/>
      </c>
      <c r="E97" s="4"/>
      <c r="F97" s="4"/>
      <c r="G97" s="42" t="str">
        <f t="shared" si="5"/>
        <v/>
      </c>
      <c r="H97" s="42" t="str">
        <f t="shared" si="6"/>
        <v/>
      </c>
      <c r="I97" s="41"/>
      <c r="J97" s="41"/>
      <c r="K97" s="41"/>
      <c r="L97" s="41"/>
      <c r="M97" s="44"/>
    </row>
    <row r="98" spans="1:13" x14ac:dyDescent="0.25">
      <c r="A98" s="16">
        <v>45882</v>
      </c>
      <c r="B98" s="4"/>
      <c r="C98" s="4"/>
      <c r="D98" s="42" t="str">
        <f t="shared" si="4"/>
        <v/>
      </c>
      <c r="E98" s="4"/>
      <c r="F98" s="4"/>
      <c r="G98" s="42" t="str">
        <f t="shared" si="5"/>
        <v/>
      </c>
      <c r="H98" s="42" t="str">
        <f t="shared" si="6"/>
        <v/>
      </c>
      <c r="I98" s="41"/>
      <c r="J98" s="41"/>
      <c r="K98" s="41"/>
      <c r="L98" s="41"/>
      <c r="M98" s="44"/>
    </row>
    <row r="99" spans="1:13" x14ac:dyDescent="0.25">
      <c r="A99" s="16">
        <v>45883</v>
      </c>
      <c r="B99" s="4"/>
      <c r="C99" s="4"/>
      <c r="D99" s="42" t="str">
        <f t="shared" si="4"/>
        <v/>
      </c>
      <c r="E99" s="4"/>
      <c r="F99" s="4"/>
      <c r="G99" s="42" t="str">
        <f t="shared" si="5"/>
        <v/>
      </c>
      <c r="H99" s="42" t="str">
        <f t="shared" si="6"/>
        <v/>
      </c>
      <c r="I99" s="41"/>
      <c r="J99" s="41"/>
      <c r="K99" s="41"/>
      <c r="L99" s="41"/>
      <c r="M99" s="44"/>
    </row>
    <row r="100" spans="1:13" x14ac:dyDescent="0.25">
      <c r="A100" s="16">
        <v>45884</v>
      </c>
      <c r="B100" s="4"/>
      <c r="C100" s="4"/>
      <c r="D100" s="42" t="str">
        <f t="shared" si="4"/>
        <v/>
      </c>
      <c r="E100" s="4"/>
      <c r="F100" s="4"/>
      <c r="G100" s="42" t="str">
        <f t="shared" si="5"/>
        <v/>
      </c>
      <c r="H100" s="42" t="str">
        <f t="shared" si="6"/>
        <v/>
      </c>
      <c r="I100" s="41"/>
      <c r="J100" s="41"/>
      <c r="K100" s="41"/>
      <c r="L100" s="41"/>
      <c r="M100" s="44"/>
    </row>
    <row r="101" spans="1:13" x14ac:dyDescent="0.25">
      <c r="A101" s="16">
        <v>45885</v>
      </c>
      <c r="B101" s="4"/>
      <c r="C101" s="4"/>
      <c r="D101" s="42" t="str">
        <f t="shared" si="4"/>
        <v/>
      </c>
      <c r="E101" s="4"/>
      <c r="F101" s="4"/>
      <c r="G101" s="42" t="str">
        <f t="shared" si="5"/>
        <v/>
      </c>
      <c r="H101" s="42" t="str">
        <f t="shared" si="6"/>
        <v/>
      </c>
      <c r="I101" s="41"/>
      <c r="J101" s="41"/>
      <c r="K101" s="41"/>
      <c r="L101" s="41"/>
      <c r="M101" s="44"/>
    </row>
    <row r="102" spans="1:13" x14ac:dyDescent="0.25">
      <c r="A102" s="16">
        <v>45886</v>
      </c>
      <c r="B102" s="4"/>
      <c r="C102" s="4"/>
      <c r="D102" s="42" t="str">
        <f t="shared" si="4"/>
        <v/>
      </c>
      <c r="E102" s="4"/>
      <c r="F102" s="4"/>
      <c r="G102" s="42" t="str">
        <f t="shared" si="5"/>
        <v/>
      </c>
      <c r="H102" s="42" t="str">
        <f t="shared" si="6"/>
        <v/>
      </c>
      <c r="I102" s="41"/>
      <c r="J102" s="41"/>
      <c r="K102" s="41"/>
      <c r="L102" s="41"/>
      <c r="M102" s="44"/>
    </row>
    <row r="103" spans="1:13" x14ac:dyDescent="0.25">
      <c r="A103" s="16">
        <v>45887</v>
      </c>
      <c r="B103" s="4"/>
      <c r="C103" s="4"/>
      <c r="D103" s="42" t="str">
        <f t="shared" si="4"/>
        <v/>
      </c>
      <c r="E103" s="4"/>
      <c r="F103" s="4"/>
      <c r="G103" s="42" t="str">
        <f t="shared" si="5"/>
        <v/>
      </c>
      <c r="H103" s="42" t="str">
        <f t="shared" si="6"/>
        <v/>
      </c>
      <c r="I103" s="41"/>
      <c r="J103" s="41"/>
      <c r="K103" s="41"/>
      <c r="L103" s="41"/>
      <c r="M103" s="44"/>
    </row>
    <row r="104" spans="1:13" x14ac:dyDescent="0.25">
      <c r="A104" s="16">
        <v>45888</v>
      </c>
      <c r="B104" s="4"/>
      <c r="C104" s="4"/>
      <c r="D104" s="42" t="str">
        <f t="shared" si="4"/>
        <v/>
      </c>
      <c r="E104" s="4"/>
      <c r="F104" s="4"/>
      <c r="G104" s="42" t="str">
        <f t="shared" si="5"/>
        <v/>
      </c>
      <c r="H104" s="42" t="str">
        <f t="shared" si="6"/>
        <v/>
      </c>
      <c r="I104" s="41"/>
      <c r="J104" s="41"/>
      <c r="K104" s="41"/>
      <c r="L104" s="41"/>
      <c r="M104" s="44"/>
    </row>
    <row r="105" spans="1:13" x14ac:dyDescent="0.25">
      <c r="A105" s="16">
        <v>45889</v>
      </c>
      <c r="B105" s="4"/>
      <c r="C105" s="4"/>
      <c r="D105" s="42" t="str">
        <f t="shared" si="4"/>
        <v/>
      </c>
      <c r="E105" s="4"/>
      <c r="F105" s="4"/>
      <c r="G105" s="42" t="str">
        <f t="shared" si="5"/>
        <v/>
      </c>
      <c r="H105" s="42" t="str">
        <f t="shared" si="6"/>
        <v/>
      </c>
      <c r="I105" s="41"/>
      <c r="J105" s="41"/>
      <c r="K105" s="41"/>
      <c r="L105" s="41"/>
      <c r="M105" s="44"/>
    </row>
    <row r="106" spans="1:13" x14ac:dyDescent="0.25">
      <c r="A106" s="16">
        <v>45890</v>
      </c>
      <c r="B106" s="4"/>
      <c r="C106" s="4"/>
      <c r="D106" s="42" t="str">
        <f t="shared" si="4"/>
        <v/>
      </c>
      <c r="E106" s="4"/>
      <c r="F106" s="4"/>
      <c r="G106" s="42" t="str">
        <f t="shared" si="5"/>
        <v/>
      </c>
      <c r="H106" s="42" t="str">
        <f t="shared" si="6"/>
        <v/>
      </c>
      <c r="I106" s="41"/>
      <c r="J106" s="41"/>
      <c r="K106" s="41"/>
      <c r="L106" s="41"/>
      <c r="M106" s="44"/>
    </row>
    <row r="107" spans="1:13" x14ac:dyDescent="0.25">
      <c r="A107" s="16">
        <v>45891</v>
      </c>
      <c r="B107" s="4"/>
      <c r="C107" s="4"/>
      <c r="D107" s="42" t="str">
        <f t="shared" si="4"/>
        <v/>
      </c>
      <c r="E107" s="4"/>
      <c r="F107" s="4"/>
      <c r="G107" s="42" t="str">
        <f t="shared" si="5"/>
        <v/>
      </c>
      <c r="H107" s="42" t="str">
        <f t="shared" si="6"/>
        <v/>
      </c>
      <c r="I107" s="41"/>
      <c r="J107" s="41"/>
      <c r="K107" s="41"/>
      <c r="L107" s="41"/>
      <c r="M107" s="44"/>
    </row>
    <row r="108" spans="1:13" x14ac:dyDescent="0.25">
      <c r="A108" s="16">
        <v>45892</v>
      </c>
      <c r="B108" s="4"/>
      <c r="C108" s="4"/>
      <c r="D108" s="42" t="str">
        <f t="shared" si="4"/>
        <v/>
      </c>
      <c r="E108" s="4"/>
      <c r="F108" s="4"/>
      <c r="G108" s="42" t="str">
        <f t="shared" si="5"/>
        <v/>
      </c>
      <c r="H108" s="42" t="str">
        <f t="shared" si="6"/>
        <v/>
      </c>
      <c r="I108" s="41"/>
      <c r="J108" s="41"/>
      <c r="K108" s="41"/>
      <c r="L108" s="41"/>
      <c r="M108" s="44"/>
    </row>
    <row r="109" spans="1:13" x14ac:dyDescent="0.25">
      <c r="A109" s="16">
        <v>45893</v>
      </c>
      <c r="B109" s="4"/>
      <c r="C109" s="4"/>
      <c r="D109" s="42" t="str">
        <f t="shared" si="4"/>
        <v/>
      </c>
      <c r="E109" s="4"/>
      <c r="F109" s="4"/>
      <c r="G109" s="42" t="str">
        <f t="shared" si="5"/>
        <v/>
      </c>
      <c r="H109" s="42" t="str">
        <f t="shared" si="6"/>
        <v/>
      </c>
      <c r="I109" s="41"/>
      <c r="J109" s="41"/>
      <c r="K109" s="41"/>
      <c r="L109" s="41"/>
      <c r="M109" s="44"/>
    </row>
    <row r="110" spans="1:13" x14ac:dyDescent="0.25">
      <c r="A110" s="16">
        <v>45894</v>
      </c>
      <c r="B110" s="4"/>
      <c r="C110" s="4"/>
      <c r="D110" s="42" t="str">
        <f t="shared" si="4"/>
        <v/>
      </c>
      <c r="E110" s="4"/>
      <c r="F110" s="4"/>
      <c r="G110" s="42" t="str">
        <f t="shared" si="5"/>
        <v/>
      </c>
      <c r="H110" s="42" t="str">
        <f t="shared" si="6"/>
        <v/>
      </c>
      <c r="I110" s="41"/>
      <c r="J110" s="41"/>
      <c r="K110" s="41"/>
      <c r="L110" s="41"/>
      <c r="M110" s="44"/>
    </row>
    <row r="111" spans="1:13" x14ac:dyDescent="0.25">
      <c r="A111" s="16">
        <v>45895</v>
      </c>
      <c r="B111" s="4"/>
      <c r="C111" s="4"/>
      <c r="D111" s="42" t="str">
        <f t="shared" si="4"/>
        <v/>
      </c>
      <c r="E111" s="4"/>
      <c r="F111" s="4"/>
      <c r="G111" s="42" t="str">
        <f t="shared" si="5"/>
        <v/>
      </c>
      <c r="H111" s="42" t="str">
        <f t="shared" si="6"/>
        <v/>
      </c>
      <c r="I111" s="41"/>
      <c r="J111" s="41"/>
      <c r="K111" s="41"/>
      <c r="L111" s="41"/>
      <c r="M111" s="44"/>
    </row>
    <row r="112" spans="1:13" x14ac:dyDescent="0.25">
      <c r="A112" s="16">
        <v>45896</v>
      </c>
      <c r="B112" s="4"/>
      <c r="C112" s="4"/>
      <c r="D112" s="42" t="str">
        <f t="shared" si="4"/>
        <v/>
      </c>
      <c r="E112" s="4"/>
      <c r="F112" s="4"/>
      <c r="G112" s="42" t="str">
        <f t="shared" si="5"/>
        <v/>
      </c>
      <c r="H112" s="42" t="str">
        <f t="shared" si="6"/>
        <v/>
      </c>
      <c r="I112" s="41"/>
      <c r="J112" s="41"/>
      <c r="K112" s="41"/>
      <c r="L112" s="41"/>
      <c r="M112" s="44"/>
    </row>
    <row r="113" spans="1:19" x14ac:dyDescent="0.25">
      <c r="A113" s="16">
        <v>45897</v>
      </c>
      <c r="B113" s="4"/>
      <c r="C113" s="4"/>
      <c r="D113" s="42" t="str">
        <f t="shared" si="4"/>
        <v/>
      </c>
      <c r="E113" s="4"/>
      <c r="F113" s="4"/>
      <c r="G113" s="42" t="str">
        <f t="shared" si="5"/>
        <v/>
      </c>
      <c r="H113" s="42" t="str">
        <f t="shared" si="6"/>
        <v/>
      </c>
      <c r="I113" s="41"/>
      <c r="J113" s="41"/>
      <c r="K113" s="41"/>
      <c r="L113" s="41"/>
      <c r="M113" s="44"/>
    </row>
    <row r="114" spans="1:19" x14ac:dyDescent="0.25">
      <c r="A114" s="16">
        <v>45898</v>
      </c>
      <c r="B114" s="4"/>
      <c r="C114" s="4"/>
      <c r="D114" s="42" t="str">
        <f t="shared" si="4"/>
        <v/>
      </c>
      <c r="E114" s="4"/>
      <c r="F114" s="4"/>
      <c r="G114" s="42" t="str">
        <f t="shared" si="5"/>
        <v/>
      </c>
      <c r="H114" s="42" t="str">
        <f t="shared" si="6"/>
        <v/>
      </c>
      <c r="I114" s="41"/>
      <c r="J114" s="41"/>
      <c r="K114" s="41"/>
      <c r="L114" s="41"/>
      <c r="M114" s="44"/>
    </row>
    <row r="115" spans="1:19" x14ac:dyDescent="0.25">
      <c r="A115" s="16">
        <v>45899</v>
      </c>
      <c r="B115" s="4"/>
      <c r="C115" s="4"/>
      <c r="D115" s="42" t="str">
        <f t="shared" si="4"/>
        <v/>
      </c>
      <c r="E115" s="4"/>
      <c r="F115" s="4"/>
      <c r="G115" s="42" t="str">
        <f t="shared" si="5"/>
        <v/>
      </c>
      <c r="H115" s="42" t="str">
        <f t="shared" si="6"/>
        <v/>
      </c>
      <c r="I115" s="41"/>
      <c r="J115" s="41"/>
      <c r="K115" s="41"/>
      <c r="L115" s="41"/>
      <c r="M115" s="44"/>
    </row>
    <row r="116" spans="1:19" x14ac:dyDescent="0.25">
      <c r="A116" s="16">
        <v>45900</v>
      </c>
      <c r="B116" s="4"/>
      <c r="C116" s="4"/>
      <c r="D116" s="42" t="str">
        <f t="shared" si="4"/>
        <v/>
      </c>
      <c r="E116" s="4"/>
      <c r="F116" s="4"/>
      <c r="G116" s="42" t="str">
        <f t="shared" si="5"/>
        <v/>
      </c>
      <c r="H116" s="42" t="str">
        <f t="shared" si="6"/>
        <v/>
      </c>
      <c r="I116" s="41"/>
      <c r="J116" s="41"/>
      <c r="K116" s="41"/>
      <c r="L116" s="41"/>
      <c r="M116" s="44"/>
    </row>
    <row r="117" spans="1:19" x14ac:dyDescent="0.25">
      <c r="A117" s="16">
        <v>45901</v>
      </c>
      <c r="B117" s="4"/>
      <c r="C117" s="4"/>
      <c r="D117" s="42" t="str">
        <f t="shared" si="4"/>
        <v/>
      </c>
      <c r="E117" s="4"/>
      <c r="F117" s="4"/>
      <c r="G117" s="42" t="str">
        <f t="shared" si="5"/>
        <v/>
      </c>
      <c r="H117" s="42" t="str">
        <f t="shared" si="6"/>
        <v/>
      </c>
      <c r="I117" s="41"/>
      <c r="J117" s="41"/>
      <c r="K117" s="41"/>
      <c r="L117" s="41"/>
      <c r="M117" s="44"/>
    </row>
    <row r="118" spans="1:19" x14ac:dyDescent="0.25">
      <c r="A118" s="16">
        <v>45902</v>
      </c>
      <c r="B118" s="4"/>
      <c r="C118" s="4"/>
      <c r="D118" s="42" t="str">
        <f t="shared" si="4"/>
        <v/>
      </c>
      <c r="E118" s="4"/>
      <c r="F118" s="4"/>
      <c r="G118" s="42" t="str">
        <f t="shared" si="5"/>
        <v/>
      </c>
      <c r="H118" s="42" t="str">
        <f t="shared" si="6"/>
        <v/>
      </c>
      <c r="I118" s="41"/>
      <c r="J118" s="41"/>
      <c r="K118" s="41"/>
      <c r="L118" s="41"/>
      <c r="M118" s="44"/>
    </row>
    <row r="119" spans="1:19" x14ac:dyDescent="0.25">
      <c r="A119" s="16">
        <v>45903</v>
      </c>
      <c r="B119" s="4"/>
      <c r="C119" s="4"/>
      <c r="D119" s="42" t="str">
        <f t="shared" si="4"/>
        <v/>
      </c>
      <c r="E119" s="4"/>
      <c r="F119" s="4"/>
      <c r="G119" s="42" t="str">
        <f t="shared" si="5"/>
        <v/>
      </c>
      <c r="H119" s="42" t="str">
        <f t="shared" si="6"/>
        <v/>
      </c>
      <c r="I119" s="41"/>
      <c r="J119" s="41"/>
      <c r="K119" s="41"/>
      <c r="L119" s="41"/>
      <c r="M119" s="44"/>
    </row>
    <row r="120" spans="1:19" x14ac:dyDescent="0.25">
      <c r="A120" s="16">
        <v>45904</v>
      </c>
      <c r="B120" s="4"/>
      <c r="C120" s="4"/>
      <c r="D120" s="42" t="str">
        <f t="shared" si="4"/>
        <v/>
      </c>
      <c r="E120" s="4"/>
      <c r="F120" s="4"/>
      <c r="G120" s="42" t="str">
        <f t="shared" si="5"/>
        <v/>
      </c>
      <c r="H120" s="42" t="str">
        <f t="shared" si="6"/>
        <v/>
      </c>
      <c r="I120" s="41"/>
      <c r="J120" s="41"/>
      <c r="K120" s="41"/>
      <c r="L120" s="41"/>
      <c r="M120" s="44"/>
      <c r="N120" t="s">
        <v>20</v>
      </c>
    </row>
    <row r="121" spans="1:19" x14ac:dyDescent="0.25">
      <c r="A121" s="16">
        <v>45905</v>
      </c>
      <c r="B121" s="4"/>
      <c r="C121" s="4"/>
      <c r="D121" s="42" t="str">
        <f t="shared" si="4"/>
        <v/>
      </c>
      <c r="E121" s="4"/>
      <c r="F121" s="4"/>
      <c r="G121" s="42" t="str">
        <f t="shared" si="5"/>
        <v/>
      </c>
      <c r="H121" s="42" t="str">
        <f t="shared" si="6"/>
        <v/>
      </c>
      <c r="I121" s="41"/>
      <c r="J121" s="41"/>
      <c r="K121" s="41"/>
      <c r="L121" s="41"/>
      <c r="M121" s="44"/>
    </row>
    <row r="122" spans="1:19" x14ac:dyDescent="0.25">
      <c r="A122" s="16">
        <v>45906</v>
      </c>
      <c r="B122" s="4"/>
      <c r="C122" s="4"/>
      <c r="D122" s="42" t="str">
        <f t="shared" si="4"/>
        <v/>
      </c>
      <c r="E122" s="4"/>
      <c r="F122" s="4"/>
      <c r="G122" s="42" t="str">
        <f t="shared" si="5"/>
        <v/>
      </c>
      <c r="H122" s="42" t="str">
        <f t="shared" si="6"/>
        <v/>
      </c>
      <c r="I122" s="41"/>
      <c r="J122" s="41"/>
      <c r="K122" s="41"/>
      <c r="L122" s="41"/>
      <c r="M122" s="44"/>
    </row>
    <row r="123" spans="1:19" x14ac:dyDescent="0.25">
      <c r="A123" s="16">
        <v>45907</v>
      </c>
      <c r="B123" s="4"/>
      <c r="C123" s="4"/>
      <c r="D123" s="42" t="str">
        <f t="shared" si="4"/>
        <v/>
      </c>
      <c r="E123" s="4"/>
      <c r="F123" s="4"/>
      <c r="G123" s="42" t="str">
        <f t="shared" si="5"/>
        <v/>
      </c>
      <c r="H123" s="42" t="str">
        <f t="shared" si="6"/>
        <v/>
      </c>
      <c r="I123" s="41"/>
      <c r="J123" s="41"/>
      <c r="K123" s="41"/>
      <c r="L123" s="41"/>
      <c r="M123" s="44"/>
    </row>
    <row r="124" spans="1:19" x14ac:dyDescent="0.25">
      <c r="A124" s="16">
        <v>45908</v>
      </c>
      <c r="B124" s="4"/>
      <c r="C124" s="4"/>
      <c r="D124" s="42" t="str">
        <f t="shared" si="4"/>
        <v/>
      </c>
      <c r="E124" s="4"/>
      <c r="F124" s="4"/>
      <c r="G124" s="42" t="str">
        <f t="shared" si="5"/>
        <v/>
      </c>
      <c r="H124" s="42" t="str">
        <f t="shared" si="6"/>
        <v/>
      </c>
      <c r="I124" s="41"/>
      <c r="J124" s="41"/>
      <c r="K124" s="41"/>
      <c r="L124" s="41"/>
      <c r="M124" s="44"/>
      <c r="N124" s="20"/>
      <c r="O124" s="20"/>
      <c r="P124" s="20"/>
      <c r="Q124" s="20"/>
      <c r="R124" s="20"/>
      <c r="S124" s="20"/>
    </row>
    <row r="125" spans="1:19" x14ac:dyDescent="0.25">
      <c r="A125" s="16">
        <v>45909</v>
      </c>
      <c r="B125" s="4"/>
      <c r="C125" s="4"/>
      <c r="D125" s="42" t="str">
        <f t="shared" si="4"/>
        <v/>
      </c>
      <c r="E125" s="4"/>
      <c r="F125" s="4"/>
      <c r="G125" s="42" t="str">
        <f t="shared" si="5"/>
        <v/>
      </c>
      <c r="H125" s="42" t="str">
        <f t="shared" si="6"/>
        <v/>
      </c>
      <c r="I125" s="41"/>
      <c r="J125" s="41"/>
      <c r="K125" s="41"/>
      <c r="L125" s="41"/>
      <c r="M125" s="44"/>
      <c r="N125" s="20"/>
      <c r="O125" s="20"/>
      <c r="P125" s="20"/>
      <c r="Q125" s="20"/>
      <c r="R125" s="20"/>
      <c r="S125" s="20"/>
    </row>
    <row r="126" spans="1:19" x14ac:dyDescent="0.25">
      <c r="A126" s="16">
        <v>45910</v>
      </c>
      <c r="B126" s="4"/>
      <c r="C126" s="4"/>
      <c r="D126" s="42" t="str">
        <f t="shared" si="4"/>
        <v/>
      </c>
      <c r="E126" s="4"/>
      <c r="F126" s="4"/>
      <c r="G126" s="42" t="str">
        <f t="shared" si="5"/>
        <v/>
      </c>
      <c r="H126" s="42" t="str">
        <f t="shared" si="6"/>
        <v/>
      </c>
      <c r="I126" s="41"/>
      <c r="J126" s="41"/>
      <c r="K126" s="41"/>
      <c r="L126" s="41"/>
      <c r="M126" s="44"/>
      <c r="N126" s="20"/>
      <c r="O126" s="20"/>
      <c r="P126" s="20"/>
      <c r="Q126" s="20"/>
      <c r="R126" s="20"/>
      <c r="S126" s="20"/>
    </row>
    <row r="127" spans="1:19" x14ac:dyDescent="0.25">
      <c r="A127" s="16">
        <v>45911</v>
      </c>
      <c r="B127" s="4"/>
      <c r="C127" s="4"/>
      <c r="D127" s="42" t="str">
        <f t="shared" si="4"/>
        <v/>
      </c>
      <c r="E127" s="4"/>
      <c r="F127" s="4"/>
      <c r="G127" s="42" t="str">
        <f t="shared" si="5"/>
        <v/>
      </c>
      <c r="H127" s="42" t="str">
        <f t="shared" si="6"/>
        <v/>
      </c>
      <c r="I127" s="41"/>
      <c r="J127" s="41"/>
      <c r="K127" s="41"/>
      <c r="L127" s="41"/>
      <c r="M127" s="44"/>
      <c r="N127" s="20"/>
      <c r="O127" s="20"/>
      <c r="P127" s="20"/>
      <c r="Q127" s="20"/>
      <c r="R127" s="20"/>
      <c r="S127" s="20"/>
    </row>
    <row r="128" spans="1:19" x14ac:dyDescent="0.25">
      <c r="A128" s="16">
        <v>45912</v>
      </c>
      <c r="B128" s="4"/>
      <c r="C128" s="4"/>
      <c r="D128" s="42" t="str">
        <f t="shared" si="4"/>
        <v/>
      </c>
      <c r="E128" s="4"/>
      <c r="F128" s="4"/>
      <c r="G128" s="42" t="str">
        <f t="shared" si="5"/>
        <v/>
      </c>
      <c r="H128" s="42" t="str">
        <f t="shared" si="6"/>
        <v/>
      </c>
      <c r="I128" s="41"/>
      <c r="J128" s="41"/>
      <c r="K128" s="41"/>
      <c r="L128" s="41"/>
      <c r="M128" s="44"/>
      <c r="N128" s="20"/>
      <c r="O128" s="20"/>
      <c r="P128" s="20"/>
      <c r="Q128" s="20"/>
      <c r="R128" s="20"/>
      <c r="S128" s="20"/>
    </row>
    <row r="129" spans="1:19" x14ac:dyDescent="0.25">
      <c r="A129" s="16">
        <v>45913</v>
      </c>
      <c r="B129" s="4"/>
      <c r="C129" s="4"/>
      <c r="D129" s="42" t="str">
        <f t="shared" si="4"/>
        <v/>
      </c>
      <c r="E129" s="4"/>
      <c r="F129" s="4"/>
      <c r="G129" s="42" t="str">
        <f t="shared" si="5"/>
        <v/>
      </c>
      <c r="H129" s="42" t="str">
        <f t="shared" si="6"/>
        <v/>
      </c>
      <c r="I129" s="41"/>
      <c r="J129" s="41"/>
      <c r="K129" s="41"/>
      <c r="L129" s="41"/>
      <c r="M129" s="44"/>
      <c r="N129" s="20"/>
      <c r="O129" s="20"/>
      <c r="P129" s="20"/>
      <c r="Q129" s="20"/>
      <c r="R129" s="20"/>
      <c r="S129" s="20"/>
    </row>
    <row r="130" spans="1:19" x14ac:dyDescent="0.25">
      <c r="A130" s="16">
        <v>45914</v>
      </c>
      <c r="B130" s="4"/>
      <c r="C130" s="4"/>
      <c r="D130" s="42" t="str">
        <f t="shared" si="4"/>
        <v/>
      </c>
      <c r="E130" s="4"/>
      <c r="F130" s="4"/>
      <c r="G130" s="42" t="str">
        <f t="shared" si="5"/>
        <v/>
      </c>
      <c r="H130" s="42" t="str">
        <f t="shared" si="6"/>
        <v/>
      </c>
      <c r="I130" s="41"/>
      <c r="J130" s="41"/>
      <c r="K130" s="41"/>
      <c r="L130" s="41"/>
      <c r="M130" s="44"/>
      <c r="N130" s="20"/>
      <c r="O130" s="20"/>
      <c r="P130" s="20"/>
      <c r="Q130" s="20"/>
      <c r="R130" s="20"/>
      <c r="S130" s="20"/>
    </row>
    <row r="131" spans="1:19" x14ac:dyDescent="0.25">
      <c r="A131" s="16">
        <v>45915</v>
      </c>
      <c r="B131" s="4"/>
      <c r="C131" s="4"/>
      <c r="D131" s="42" t="str">
        <f t="shared" si="4"/>
        <v/>
      </c>
      <c r="E131" s="4"/>
      <c r="F131" s="4"/>
      <c r="G131" s="42" t="str">
        <f t="shared" si="5"/>
        <v/>
      </c>
      <c r="H131" s="42" t="str">
        <f t="shared" si="6"/>
        <v/>
      </c>
      <c r="I131" s="41"/>
      <c r="J131" s="41"/>
      <c r="K131" s="41"/>
      <c r="L131" s="41"/>
      <c r="M131" s="44"/>
      <c r="N131" s="20"/>
      <c r="O131" s="20"/>
      <c r="P131" s="20"/>
      <c r="Q131" s="20"/>
      <c r="R131" s="20"/>
      <c r="S131" s="20"/>
    </row>
    <row r="132" spans="1:19" x14ac:dyDescent="0.25">
      <c r="A132" s="16">
        <v>45916</v>
      </c>
      <c r="B132" s="4"/>
      <c r="C132" s="4"/>
      <c r="D132" s="42" t="str">
        <f t="shared" ref="D132:D179" si="7">IF(C132&gt;AB$4,"H",IF(C132&gt;AB$3,"M",IF(AND(C132&gt;=0,C132&lt;&gt;""),"L","")))</f>
        <v/>
      </c>
      <c r="E132" s="4"/>
      <c r="F132" s="4"/>
      <c r="G132" s="42" t="str">
        <f t="shared" ref="G132:G179" si="8">IF(F132&gt;AB$4,"H",IF(F132&gt;AB$3,"M",IF(AND(F132&gt;=0,F132&lt;&gt;""),"L","")))</f>
        <v/>
      </c>
      <c r="H132" s="42" t="str">
        <f t="shared" ref="H132:H179" si="9">IF(E132&gt;AC$6,"E",IF(E132&gt;AC$5,"V",IF(E132&gt;AC$4,"H",IF(E132&gt;AC$3,"M",IF(AND(E132&gt;=0,E132&lt;&gt;""),"L","")))))</f>
        <v/>
      </c>
      <c r="I132" s="41"/>
      <c r="J132" s="41"/>
      <c r="K132" s="41"/>
      <c r="L132" s="41"/>
      <c r="M132" s="44"/>
      <c r="N132" s="20"/>
      <c r="O132" s="20"/>
      <c r="P132" s="20"/>
      <c r="Q132" s="20"/>
      <c r="R132" s="20"/>
      <c r="S132" s="20"/>
    </row>
    <row r="133" spans="1:19" x14ac:dyDescent="0.25">
      <c r="A133" s="16">
        <v>45917</v>
      </c>
      <c r="B133" s="4"/>
      <c r="C133" s="4"/>
      <c r="D133" s="42" t="str">
        <f t="shared" si="7"/>
        <v/>
      </c>
      <c r="E133" s="4"/>
      <c r="F133" s="4"/>
      <c r="G133" s="42" t="str">
        <f t="shared" si="8"/>
        <v/>
      </c>
      <c r="H133" s="42" t="str">
        <f t="shared" si="9"/>
        <v/>
      </c>
      <c r="I133" s="41"/>
      <c r="J133" s="41"/>
      <c r="K133" s="41"/>
      <c r="L133" s="41"/>
      <c r="M133" s="44"/>
      <c r="N133" s="20"/>
      <c r="O133" s="20"/>
      <c r="P133" s="20"/>
      <c r="Q133" s="20"/>
      <c r="R133" s="20"/>
      <c r="S133" s="20"/>
    </row>
    <row r="134" spans="1:19" x14ac:dyDescent="0.25">
      <c r="A134" s="16">
        <v>45918</v>
      </c>
      <c r="B134" s="4"/>
      <c r="C134" s="4"/>
      <c r="D134" s="42" t="str">
        <f t="shared" si="7"/>
        <v/>
      </c>
      <c r="E134" s="4"/>
      <c r="F134" s="4"/>
      <c r="G134" s="42" t="str">
        <f t="shared" si="8"/>
        <v/>
      </c>
      <c r="H134" s="42" t="str">
        <f t="shared" si="9"/>
        <v/>
      </c>
      <c r="I134" s="41"/>
      <c r="J134" s="41"/>
      <c r="K134" s="41"/>
      <c r="L134" s="41"/>
      <c r="M134" s="44"/>
      <c r="N134" s="20"/>
      <c r="O134" s="20"/>
      <c r="P134" s="20"/>
      <c r="Q134" s="20"/>
      <c r="R134" s="20"/>
      <c r="S134" s="20"/>
    </row>
    <row r="135" spans="1:19" x14ac:dyDescent="0.25">
      <c r="A135" s="16">
        <v>45919</v>
      </c>
      <c r="B135" s="4"/>
      <c r="C135" s="4"/>
      <c r="D135" s="42" t="str">
        <f t="shared" si="7"/>
        <v/>
      </c>
      <c r="E135" s="4"/>
      <c r="F135" s="4"/>
      <c r="G135" s="42" t="str">
        <f t="shared" si="8"/>
        <v/>
      </c>
      <c r="H135" s="42" t="str">
        <f t="shared" si="9"/>
        <v/>
      </c>
      <c r="I135" s="41"/>
      <c r="J135" s="41"/>
      <c r="K135" s="41"/>
      <c r="L135" s="41"/>
      <c r="M135" s="44"/>
      <c r="N135" s="20"/>
      <c r="O135" s="20"/>
      <c r="P135" s="20"/>
      <c r="Q135" s="20"/>
      <c r="R135" s="20"/>
      <c r="S135" s="20"/>
    </row>
    <row r="136" spans="1:19" x14ac:dyDescent="0.25">
      <c r="A136" s="16">
        <v>45920</v>
      </c>
      <c r="B136" s="4"/>
      <c r="C136" s="4"/>
      <c r="D136" s="42" t="str">
        <f t="shared" si="7"/>
        <v/>
      </c>
      <c r="E136" s="4"/>
      <c r="F136" s="4"/>
      <c r="G136" s="42" t="str">
        <f t="shared" si="8"/>
        <v/>
      </c>
      <c r="H136" s="42" t="str">
        <f t="shared" si="9"/>
        <v/>
      </c>
      <c r="I136" s="41"/>
      <c r="J136" s="41"/>
      <c r="K136" s="41"/>
      <c r="L136" s="41"/>
      <c r="M136" s="44"/>
    </row>
    <row r="137" spans="1:19" x14ac:dyDescent="0.25">
      <c r="A137" s="16">
        <v>45921</v>
      </c>
      <c r="B137" s="4"/>
      <c r="C137" s="4"/>
      <c r="D137" s="42" t="str">
        <f t="shared" si="7"/>
        <v/>
      </c>
      <c r="E137" s="4"/>
      <c r="F137" s="4"/>
      <c r="G137" s="42" t="str">
        <f t="shared" si="8"/>
        <v/>
      </c>
      <c r="H137" s="42" t="str">
        <f t="shared" si="9"/>
        <v/>
      </c>
      <c r="I137" s="41"/>
      <c r="J137" s="41"/>
      <c r="K137" s="41"/>
      <c r="L137" s="41"/>
      <c r="M137" s="44"/>
      <c r="N137" s="148"/>
      <c r="O137" s="148"/>
      <c r="P137" s="148"/>
      <c r="Q137" s="148"/>
      <c r="R137" s="148"/>
      <c r="S137" s="148"/>
    </row>
    <row r="138" spans="1:19" x14ac:dyDescent="0.25">
      <c r="A138" s="16">
        <v>45922</v>
      </c>
      <c r="B138" s="4"/>
      <c r="C138" s="4"/>
      <c r="D138" s="42" t="str">
        <f t="shared" si="7"/>
        <v/>
      </c>
      <c r="E138" s="4"/>
      <c r="F138" s="4"/>
      <c r="G138" s="42" t="str">
        <f t="shared" si="8"/>
        <v/>
      </c>
      <c r="H138" s="42" t="str">
        <f t="shared" si="9"/>
        <v/>
      </c>
      <c r="I138" s="41"/>
      <c r="J138" s="41"/>
      <c r="K138" s="41"/>
      <c r="L138" s="41"/>
      <c r="M138" s="44"/>
    </row>
    <row r="139" spans="1:19" x14ac:dyDescent="0.25">
      <c r="A139" s="16">
        <v>45923</v>
      </c>
      <c r="B139" s="4"/>
      <c r="C139" s="4"/>
      <c r="D139" s="42" t="str">
        <f t="shared" si="7"/>
        <v/>
      </c>
      <c r="E139" s="4"/>
      <c r="F139" s="4"/>
      <c r="G139" s="42" t="str">
        <f t="shared" si="8"/>
        <v/>
      </c>
      <c r="H139" s="42" t="str">
        <f t="shared" si="9"/>
        <v/>
      </c>
      <c r="I139" s="41"/>
      <c r="J139" s="41"/>
      <c r="K139" s="41"/>
      <c r="L139" s="41"/>
      <c r="M139" s="44"/>
    </row>
    <row r="140" spans="1:19" x14ac:dyDescent="0.25">
      <c r="A140" s="16">
        <v>45924</v>
      </c>
      <c r="B140" s="4"/>
      <c r="C140" s="4"/>
      <c r="D140" s="42" t="str">
        <f t="shared" si="7"/>
        <v/>
      </c>
      <c r="E140" s="4"/>
      <c r="F140" s="4"/>
      <c r="G140" s="42" t="str">
        <f t="shared" si="8"/>
        <v/>
      </c>
      <c r="H140" s="42" t="str">
        <f t="shared" si="9"/>
        <v/>
      </c>
      <c r="I140" s="41"/>
      <c r="J140" s="41"/>
      <c r="K140" s="41"/>
      <c r="L140" s="41"/>
      <c r="M140" s="44"/>
    </row>
    <row r="141" spans="1:19" x14ac:dyDescent="0.25">
      <c r="A141" s="16">
        <v>45925</v>
      </c>
      <c r="B141" s="4"/>
      <c r="C141" s="4"/>
      <c r="D141" s="42" t="str">
        <f t="shared" si="7"/>
        <v/>
      </c>
      <c r="E141" s="4"/>
      <c r="F141" s="4"/>
      <c r="G141" s="42" t="str">
        <f t="shared" si="8"/>
        <v/>
      </c>
      <c r="H141" s="42" t="str">
        <f t="shared" si="9"/>
        <v/>
      </c>
      <c r="I141" s="41"/>
      <c r="J141" s="41"/>
      <c r="K141" s="41"/>
      <c r="L141" s="41"/>
      <c r="M141" s="44"/>
    </row>
    <row r="142" spans="1:19" x14ac:dyDescent="0.25">
      <c r="A142" s="16">
        <v>45926</v>
      </c>
      <c r="B142" s="4"/>
      <c r="C142" s="4"/>
      <c r="D142" s="42" t="str">
        <f t="shared" si="7"/>
        <v/>
      </c>
      <c r="E142" s="4"/>
      <c r="F142" s="4"/>
      <c r="G142" s="42" t="str">
        <f t="shared" si="8"/>
        <v/>
      </c>
      <c r="H142" s="42" t="str">
        <f t="shared" si="9"/>
        <v/>
      </c>
      <c r="I142" s="41"/>
      <c r="J142" s="41"/>
      <c r="K142" s="41"/>
      <c r="L142" s="41"/>
      <c r="M142" s="44"/>
    </row>
    <row r="143" spans="1:19" x14ac:dyDescent="0.25">
      <c r="A143" s="16">
        <v>45927</v>
      </c>
      <c r="B143" s="4"/>
      <c r="C143" s="4"/>
      <c r="D143" s="42" t="str">
        <f t="shared" si="7"/>
        <v/>
      </c>
      <c r="E143" s="4"/>
      <c r="F143" s="4"/>
      <c r="G143" s="42" t="str">
        <f t="shared" si="8"/>
        <v/>
      </c>
      <c r="H143" s="42" t="str">
        <f t="shared" si="9"/>
        <v/>
      </c>
      <c r="I143" s="41"/>
      <c r="J143" s="41"/>
      <c r="K143" s="41"/>
      <c r="L143" s="41"/>
      <c r="M143" s="44"/>
    </row>
    <row r="144" spans="1:19" x14ac:dyDescent="0.25">
      <c r="A144" s="16">
        <v>45928</v>
      </c>
      <c r="B144" s="4"/>
      <c r="C144" s="4"/>
      <c r="D144" s="42" t="str">
        <f t="shared" si="7"/>
        <v/>
      </c>
      <c r="E144" s="4"/>
      <c r="F144" s="4"/>
      <c r="G144" s="42" t="str">
        <f t="shared" si="8"/>
        <v/>
      </c>
      <c r="H144" s="42" t="str">
        <f t="shared" si="9"/>
        <v/>
      </c>
      <c r="I144" s="41"/>
      <c r="J144" s="41"/>
      <c r="K144" s="41"/>
      <c r="L144" s="41"/>
      <c r="M144" s="44"/>
    </row>
    <row r="145" spans="1:19" x14ac:dyDescent="0.25">
      <c r="A145" s="16">
        <v>45929</v>
      </c>
      <c r="B145" s="4"/>
      <c r="C145" s="4"/>
      <c r="D145" s="42" t="str">
        <f t="shared" si="7"/>
        <v/>
      </c>
      <c r="E145" s="4"/>
      <c r="F145" s="4"/>
      <c r="G145" s="42" t="str">
        <f t="shared" si="8"/>
        <v/>
      </c>
      <c r="H145" s="42" t="str">
        <f t="shared" si="9"/>
        <v/>
      </c>
      <c r="I145" s="41"/>
      <c r="J145" s="41"/>
      <c r="K145" s="41"/>
      <c r="L145" s="41"/>
      <c r="M145" s="44"/>
    </row>
    <row r="146" spans="1:19" x14ac:dyDescent="0.25">
      <c r="A146" s="16">
        <v>45930</v>
      </c>
      <c r="B146" s="4"/>
      <c r="C146" s="4"/>
      <c r="D146" s="42" t="str">
        <f t="shared" si="7"/>
        <v/>
      </c>
      <c r="E146" s="4"/>
      <c r="F146" s="4"/>
      <c r="G146" s="42" t="str">
        <f t="shared" si="8"/>
        <v/>
      </c>
      <c r="H146" s="42" t="str">
        <f t="shared" si="9"/>
        <v/>
      </c>
      <c r="I146" s="41"/>
      <c r="J146" s="41"/>
      <c r="K146" s="41"/>
      <c r="L146" s="41"/>
      <c r="M146" s="44"/>
      <c r="N146" s="148"/>
      <c r="O146" s="148"/>
      <c r="P146" s="148"/>
      <c r="Q146" s="148"/>
      <c r="R146" s="148"/>
      <c r="S146" s="148"/>
    </row>
    <row r="147" spans="1:19" x14ac:dyDescent="0.25">
      <c r="A147" s="16">
        <v>45931</v>
      </c>
      <c r="B147" s="4"/>
      <c r="C147" s="4"/>
      <c r="D147" s="42" t="str">
        <f t="shared" si="7"/>
        <v/>
      </c>
      <c r="E147" s="4"/>
      <c r="F147" s="4"/>
      <c r="G147" s="42" t="str">
        <f t="shared" si="8"/>
        <v/>
      </c>
      <c r="H147" s="42" t="str">
        <f t="shared" si="9"/>
        <v/>
      </c>
      <c r="I147" s="41"/>
      <c r="J147" s="41"/>
      <c r="K147" s="41"/>
      <c r="L147" s="41"/>
      <c r="M147" s="44"/>
    </row>
    <row r="148" spans="1:19" x14ac:dyDescent="0.25">
      <c r="A148" s="16">
        <v>45932</v>
      </c>
      <c r="B148" s="4"/>
      <c r="C148" s="4"/>
      <c r="D148" s="42" t="str">
        <f t="shared" si="7"/>
        <v/>
      </c>
      <c r="E148" s="4"/>
      <c r="F148" s="4"/>
      <c r="G148" s="42" t="str">
        <f t="shared" si="8"/>
        <v/>
      </c>
      <c r="H148" s="42" t="str">
        <f t="shared" si="9"/>
        <v/>
      </c>
      <c r="I148" s="41"/>
      <c r="J148" s="41"/>
      <c r="K148" s="41"/>
      <c r="L148" s="41"/>
      <c r="M148" s="44"/>
      <c r="N148" s="148"/>
      <c r="O148" s="148"/>
      <c r="P148" s="148"/>
      <c r="Q148" s="148"/>
      <c r="R148" s="148"/>
      <c r="S148" s="148"/>
    </row>
    <row r="149" spans="1:19" x14ac:dyDescent="0.25">
      <c r="A149" s="16">
        <v>45933</v>
      </c>
      <c r="B149" s="4"/>
      <c r="C149" s="4"/>
      <c r="D149" s="42" t="str">
        <f t="shared" si="7"/>
        <v/>
      </c>
      <c r="E149" s="4"/>
      <c r="F149" s="4"/>
      <c r="G149" s="42" t="str">
        <f t="shared" si="8"/>
        <v/>
      </c>
      <c r="H149" s="42" t="str">
        <f t="shared" si="9"/>
        <v/>
      </c>
      <c r="I149" s="41"/>
      <c r="J149" s="41"/>
      <c r="K149" s="41"/>
      <c r="L149" s="41"/>
      <c r="M149" s="44"/>
      <c r="N149" s="148"/>
      <c r="O149" s="148"/>
      <c r="P149" s="148"/>
      <c r="Q149" s="148"/>
      <c r="R149" s="148"/>
      <c r="S149" s="148"/>
    </row>
    <row r="150" spans="1:19" x14ac:dyDescent="0.25">
      <c r="A150" s="16">
        <v>45934</v>
      </c>
      <c r="B150" s="4"/>
      <c r="C150" s="4"/>
      <c r="D150" s="42" t="str">
        <f t="shared" si="7"/>
        <v/>
      </c>
      <c r="E150" s="4"/>
      <c r="F150" s="4"/>
      <c r="G150" s="42" t="str">
        <f t="shared" si="8"/>
        <v/>
      </c>
      <c r="H150" s="42" t="str">
        <f t="shared" si="9"/>
        <v/>
      </c>
      <c r="I150" s="41"/>
      <c r="J150" s="41"/>
      <c r="K150" s="41"/>
      <c r="L150" s="41"/>
      <c r="M150" s="44"/>
    </row>
    <row r="151" spans="1:19" x14ac:dyDescent="0.25">
      <c r="A151" s="16">
        <v>45935</v>
      </c>
      <c r="B151" s="4"/>
      <c r="C151" s="4"/>
      <c r="D151" s="42" t="str">
        <f t="shared" si="7"/>
        <v/>
      </c>
      <c r="E151" s="4"/>
      <c r="F151" s="4"/>
      <c r="G151" s="42" t="str">
        <f t="shared" si="8"/>
        <v/>
      </c>
      <c r="H151" s="42" t="str">
        <f t="shared" si="9"/>
        <v/>
      </c>
      <c r="I151" s="41"/>
      <c r="J151" s="41"/>
      <c r="K151" s="41"/>
      <c r="L151" s="41"/>
      <c r="M151" s="44"/>
    </row>
    <row r="152" spans="1:19" x14ac:dyDescent="0.25">
      <c r="A152" s="16">
        <v>45936</v>
      </c>
      <c r="B152" s="4"/>
      <c r="C152" s="4"/>
      <c r="D152" s="42" t="str">
        <f t="shared" si="7"/>
        <v/>
      </c>
      <c r="E152" s="4"/>
      <c r="F152" s="4"/>
      <c r="G152" s="42" t="str">
        <f t="shared" si="8"/>
        <v/>
      </c>
      <c r="H152" s="42" t="str">
        <f t="shared" si="9"/>
        <v/>
      </c>
      <c r="I152" s="41"/>
      <c r="J152" s="41"/>
      <c r="K152" s="41"/>
      <c r="L152" s="41"/>
      <c r="M152" s="44"/>
    </row>
    <row r="153" spans="1:19" x14ac:dyDescent="0.25">
      <c r="A153" s="16">
        <v>45937</v>
      </c>
      <c r="B153" s="4"/>
      <c r="C153" s="4"/>
      <c r="D153" s="42" t="str">
        <f t="shared" si="7"/>
        <v/>
      </c>
      <c r="E153" s="4"/>
      <c r="F153" s="4"/>
      <c r="G153" s="42" t="str">
        <f t="shared" si="8"/>
        <v/>
      </c>
      <c r="H153" s="42" t="str">
        <f t="shared" si="9"/>
        <v/>
      </c>
      <c r="I153" s="41"/>
      <c r="J153" s="41"/>
      <c r="K153" s="41"/>
      <c r="L153" s="41"/>
      <c r="M153" s="44"/>
    </row>
    <row r="154" spans="1:19" x14ac:dyDescent="0.25">
      <c r="A154" s="16">
        <v>45938</v>
      </c>
      <c r="B154" s="4"/>
      <c r="C154" s="4"/>
      <c r="D154" s="42" t="str">
        <f t="shared" si="7"/>
        <v/>
      </c>
      <c r="E154" s="4"/>
      <c r="F154" s="4"/>
      <c r="G154" s="42" t="str">
        <f t="shared" si="8"/>
        <v/>
      </c>
      <c r="H154" s="42" t="str">
        <f t="shared" si="9"/>
        <v/>
      </c>
      <c r="I154" s="41"/>
      <c r="J154" s="41"/>
      <c r="K154" s="41"/>
      <c r="L154" s="41"/>
      <c r="M154" s="44"/>
    </row>
    <row r="155" spans="1:19" x14ac:dyDescent="0.25">
      <c r="A155" s="16">
        <v>45939</v>
      </c>
      <c r="B155" s="4"/>
      <c r="C155" s="4"/>
      <c r="D155" s="42" t="str">
        <f t="shared" si="7"/>
        <v/>
      </c>
      <c r="E155" s="4"/>
      <c r="F155" s="4"/>
      <c r="G155" s="42" t="str">
        <f t="shared" si="8"/>
        <v/>
      </c>
      <c r="H155" s="42" t="str">
        <f t="shared" si="9"/>
        <v/>
      </c>
      <c r="I155" s="41"/>
      <c r="J155" s="41"/>
      <c r="K155" s="41"/>
      <c r="L155" s="41"/>
      <c r="M155" s="44"/>
    </row>
    <row r="156" spans="1:19" x14ac:dyDescent="0.25">
      <c r="A156" s="16">
        <v>45940</v>
      </c>
      <c r="B156" s="4"/>
      <c r="C156" s="4"/>
      <c r="D156" s="42" t="str">
        <f t="shared" si="7"/>
        <v/>
      </c>
      <c r="E156" s="4"/>
      <c r="F156" s="4"/>
      <c r="G156" s="42" t="str">
        <f t="shared" si="8"/>
        <v/>
      </c>
      <c r="H156" s="42" t="str">
        <f t="shared" si="9"/>
        <v/>
      </c>
      <c r="I156" s="41"/>
      <c r="J156" s="41"/>
      <c r="K156" s="41"/>
      <c r="L156" s="41"/>
      <c r="M156" s="44"/>
    </row>
    <row r="157" spans="1:19" x14ac:dyDescent="0.25">
      <c r="A157" s="16">
        <v>45941</v>
      </c>
      <c r="B157" s="4"/>
      <c r="C157" s="4"/>
      <c r="D157" s="42" t="str">
        <f t="shared" si="7"/>
        <v/>
      </c>
      <c r="E157" s="4"/>
      <c r="F157" s="4"/>
      <c r="G157" s="42" t="str">
        <f t="shared" si="8"/>
        <v/>
      </c>
      <c r="H157" s="42" t="str">
        <f t="shared" si="9"/>
        <v/>
      </c>
      <c r="I157" s="41"/>
      <c r="J157" s="41"/>
      <c r="K157" s="41"/>
      <c r="L157" s="41"/>
      <c r="M157" s="44"/>
    </row>
    <row r="158" spans="1:19" x14ac:dyDescent="0.25">
      <c r="A158" s="16">
        <v>45942</v>
      </c>
      <c r="B158" s="4"/>
      <c r="C158" s="4"/>
      <c r="D158" s="42" t="str">
        <f t="shared" si="7"/>
        <v/>
      </c>
      <c r="E158" s="4"/>
      <c r="F158" s="4"/>
      <c r="G158" s="42" t="str">
        <f t="shared" si="8"/>
        <v/>
      </c>
      <c r="H158" s="42" t="str">
        <f t="shared" si="9"/>
        <v/>
      </c>
      <c r="I158" s="41"/>
      <c r="J158" s="41"/>
      <c r="K158" s="41"/>
      <c r="L158" s="41"/>
      <c r="M158" s="44"/>
    </row>
    <row r="159" spans="1:19" x14ac:dyDescent="0.25">
      <c r="A159" s="16">
        <v>45943</v>
      </c>
      <c r="B159" s="4"/>
      <c r="C159" s="4"/>
      <c r="D159" s="42" t="str">
        <f t="shared" si="7"/>
        <v/>
      </c>
      <c r="E159" s="4"/>
      <c r="F159" s="4"/>
      <c r="G159" s="42" t="str">
        <f t="shared" si="8"/>
        <v/>
      </c>
      <c r="H159" s="42" t="str">
        <f t="shared" si="9"/>
        <v/>
      </c>
      <c r="I159" s="41"/>
      <c r="J159" s="41"/>
      <c r="K159" s="41"/>
      <c r="L159" s="41"/>
      <c r="M159" s="44"/>
    </row>
    <row r="160" spans="1:19" x14ac:dyDescent="0.25">
      <c r="A160" s="16">
        <v>45944</v>
      </c>
      <c r="B160" s="4"/>
      <c r="C160" s="4"/>
      <c r="D160" s="42" t="str">
        <f t="shared" si="7"/>
        <v/>
      </c>
      <c r="E160" s="4"/>
      <c r="F160" s="4"/>
      <c r="G160" s="42" t="str">
        <f t="shared" si="8"/>
        <v/>
      </c>
      <c r="H160" s="42" t="str">
        <f t="shared" si="9"/>
        <v/>
      </c>
      <c r="I160" s="41"/>
      <c r="J160" s="41"/>
      <c r="K160" s="41"/>
      <c r="L160" s="41"/>
      <c r="M160" s="44"/>
    </row>
    <row r="161" spans="1:13" x14ac:dyDescent="0.25">
      <c r="A161" s="16">
        <v>45945</v>
      </c>
      <c r="B161" s="4"/>
      <c r="C161" s="4"/>
      <c r="D161" s="42" t="str">
        <f t="shared" si="7"/>
        <v/>
      </c>
      <c r="E161" s="4"/>
      <c r="F161" s="4"/>
      <c r="G161" s="42" t="str">
        <f t="shared" si="8"/>
        <v/>
      </c>
      <c r="H161" s="42" t="str">
        <f t="shared" si="9"/>
        <v/>
      </c>
      <c r="I161" s="41"/>
      <c r="J161" s="41"/>
      <c r="K161" s="41"/>
      <c r="L161" s="41"/>
      <c r="M161" s="44"/>
    </row>
    <row r="162" spans="1:13" x14ac:dyDescent="0.25">
      <c r="A162" s="16">
        <v>45946</v>
      </c>
      <c r="B162" s="4"/>
      <c r="C162" s="4"/>
      <c r="D162" s="42" t="str">
        <f t="shared" si="7"/>
        <v/>
      </c>
      <c r="E162" s="4"/>
      <c r="F162" s="4"/>
      <c r="G162" s="42" t="str">
        <f t="shared" si="8"/>
        <v/>
      </c>
      <c r="H162" s="42" t="str">
        <f t="shared" si="9"/>
        <v/>
      </c>
      <c r="I162" s="41"/>
      <c r="J162" s="41"/>
      <c r="K162" s="41"/>
      <c r="L162" s="41"/>
      <c r="M162" s="44"/>
    </row>
    <row r="163" spans="1:13" x14ac:dyDescent="0.25">
      <c r="A163" s="16">
        <v>45947</v>
      </c>
      <c r="B163" s="4"/>
      <c r="C163" s="4"/>
      <c r="D163" s="42" t="str">
        <f t="shared" si="7"/>
        <v/>
      </c>
      <c r="E163" s="4"/>
      <c r="F163" s="4"/>
      <c r="G163" s="42" t="str">
        <f t="shared" si="8"/>
        <v/>
      </c>
      <c r="H163" s="42" t="str">
        <f t="shared" si="9"/>
        <v/>
      </c>
      <c r="I163" s="41"/>
      <c r="J163" s="41"/>
      <c r="K163" s="41"/>
      <c r="L163" s="41"/>
      <c r="M163" s="44"/>
    </row>
    <row r="164" spans="1:13" x14ac:dyDescent="0.25">
      <c r="A164" s="16">
        <v>45948</v>
      </c>
      <c r="B164" s="4"/>
      <c r="C164" s="4"/>
      <c r="D164" s="42" t="str">
        <f t="shared" si="7"/>
        <v/>
      </c>
      <c r="E164" s="4"/>
      <c r="F164" s="4"/>
      <c r="G164" s="42" t="str">
        <f t="shared" si="8"/>
        <v/>
      </c>
      <c r="H164" s="42" t="str">
        <f t="shared" si="9"/>
        <v/>
      </c>
      <c r="I164" s="41"/>
      <c r="J164" s="41"/>
      <c r="K164" s="41"/>
      <c r="L164" s="41"/>
      <c r="M164" s="44"/>
    </row>
    <row r="165" spans="1:13" x14ac:dyDescent="0.25">
      <c r="A165" s="16">
        <v>45949</v>
      </c>
      <c r="B165" s="4"/>
      <c r="C165" s="4"/>
      <c r="D165" s="42" t="str">
        <f t="shared" si="7"/>
        <v/>
      </c>
      <c r="E165" s="4"/>
      <c r="F165" s="4"/>
      <c r="G165" s="42" t="str">
        <f t="shared" si="8"/>
        <v/>
      </c>
      <c r="H165" s="42" t="str">
        <f t="shared" si="9"/>
        <v/>
      </c>
      <c r="I165" s="41"/>
      <c r="J165" s="41"/>
      <c r="K165" s="41"/>
      <c r="L165" s="41"/>
      <c r="M165" s="44"/>
    </row>
    <row r="166" spans="1:13" x14ac:dyDescent="0.25">
      <c r="A166" s="16">
        <v>45950</v>
      </c>
      <c r="B166" s="4"/>
      <c r="C166" s="4"/>
      <c r="D166" s="42" t="str">
        <f t="shared" si="7"/>
        <v/>
      </c>
      <c r="E166" s="4"/>
      <c r="F166" s="4"/>
      <c r="G166" s="42" t="str">
        <f t="shared" si="8"/>
        <v/>
      </c>
      <c r="H166" s="42" t="str">
        <f t="shared" si="9"/>
        <v/>
      </c>
      <c r="I166" s="93"/>
      <c r="J166" s="93"/>
      <c r="K166" s="41"/>
      <c r="L166" s="93"/>
      <c r="M166" s="44"/>
    </row>
    <row r="167" spans="1:13" x14ac:dyDescent="0.25">
      <c r="A167" s="16">
        <v>45951</v>
      </c>
      <c r="B167" s="44"/>
      <c r="C167" s="44"/>
      <c r="D167" s="42" t="str">
        <f t="shared" si="7"/>
        <v/>
      </c>
      <c r="E167" s="44"/>
      <c r="F167" s="44"/>
      <c r="G167" s="42" t="str">
        <f t="shared" si="8"/>
        <v/>
      </c>
      <c r="H167" s="42" t="str">
        <f t="shared" si="9"/>
        <v/>
      </c>
      <c r="I167" s="93"/>
      <c r="J167" s="93"/>
      <c r="K167" s="41"/>
      <c r="L167" s="93"/>
      <c r="M167" s="44"/>
    </row>
    <row r="168" spans="1:13" x14ac:dyDescent="0.25">
      <c r="A168" s="16">
        <v>45952</v>
      </c>
      <c r="B168" s="44"/>
      <c r="C168" s="44"/>
      <c r="D168" s="42" t="str">
        <f t="shared" si="7"/>
        <v/>
      </c>
      <c r="E168" s="44"/>
      <c r="F168" s="44"/>
      <c r="G168" s="42" t="str">
        <f t="shared" si="8"/>
        <v/>
      </c>
      <c r="H168" s="42" t="str">
        <f t="shared" si="9"/>
        <v/>
      </c>
      <c r="I168" s="93"/>
      <c r="J168" s="93"/>
      <c r="K168" s="41"/>
      <c r="L168" s="93"/>
      <c r="M168" s="44"/>
    </row>
    <row r="169" spans="1:13" x14ac:dyDescent="0.25">
      <c r="A169" s="16">
        <v>45953</v>
      </c>
      <c r="B169" s="44"/>
      <c r="C169" s="44"/>
      <c r="D169" s="42" t="str">
        <f t="shared" si="7"/>
        <v/>
      </c>
      <c r="E169" s="44"/>
      <c r="F169" s="44"/>
      <c r="G169" s="42" t="str">
        <f t="shared" si="8"/>
        <v/>
      </c>
      <c r="H169" s="42" t="str">
        <f t="shared" si="9"/>
        <v/>
      </c>
      <c r="I169" s="93"/>
      <c r="J169" s="93"/>
      <c r="K169" s="41"/>
      <c r="L169" s="93"/>
      <c r="M169" s="44"/>
    </row>
    <row r="170" spans="1:13" x14ac:dyDescent="0.25">
      <c r="A170" s="16">
        <v>45954</v>
      </c>
      <c r="B170" s="44"/>
      <c r="C170" s="44"/>
      <c r="D170" s="42" t="str">
        <f t="shared" si="7"/>
        <v/>
      </c>
      <c r="E170" s="44"/>
      <c r="F170" s="44"/>
      <c r="G170" s="42" t="str">
        <f t="shared" si="8"/>
        <v/>
      </c>
      <c r="H170" s="42" t="str">
        <f t="shared" si="9"/>
        <v/>
      </c>
      <c r="I170" s="93"/>
      <c r="J170" s="93"/>
      <c r="K170" s="41"/>
      <c r="L170" s="93"/>
      <c r="M170" s="44"/>
    </row>
    <row r="171" spans="1:13" x14ac:dyDescent="0.25">
      <c r="A171" s="16">
        <v>45955</v>
      </c>
      <c r="B171" s="44"/>
      <c r="C171" s="44"/>
      <c r="D171" s="42" t="str">
        <f t="shared" si="7"/>
        <v/>
      </c>
      <c r="E171" s="44"/>
      <c r="F171" s="44"/>
      <c r="G171" s="42" t="str">
        <f t="shared" si="8"/>
        <v/>
      </c>
      <c r="H171" s="42" t="str">
        <f t="shared" si="9"/>
        <v/>
      </c>
      <c r="I171" s="93"/>
      <c r="J171" s="93"/>
      <c r="K171" s="41"/>
      <c r="L171" s="93"/>
      <c r="M171" s="44"/>
    </row>
    <row r="172" spans="1:13" x14ac:dyDescent="0.25">
      <c r="A172" s="16">
        <v>45956</v>
      </c>
      <c r="B172" s="44"/>
      <c r="C172" s="44"/>
      <c r="D172" s="42" t="str">
        <f t="shared" si="7"/>
        <v/>
      </c>
      <c r="E172" s="44"/>
      <c r="F172" s="44"/>
      <c r="G172" s="42" t="str">
        <f t="shared" si="8"/>
        <v/>
      </c>
      <c r="H172" s="42" t="str">
        <f t="shared" si="9"/>
        <v/>
      </c>
      <c r="I172" s="93"/>
      <c r="J172" s="93"/>
      <c r="K172" s="41"/>
      <c r="L172" s="93"/>
      <c r="M172" s="44"/>
    </row>
    <row r="173" spans="1:13" x14ac:dyDescent="0.25">
      <c r="A173" s="16">
        <v>45957</v>
      </c>
      <c r="B173" s="44"/>
      <c r="C173" s="44"/>
      <c r="D173" s="42" t="str">
        <f t="shared" si="7"/>
        <v/>
      </c>
      <c r="E173" s="44"/>
      <c r="F173" s="44"/>
      <c r="G173" s="42" t="str">
        <f t="shared" si="8"/>
        <v/>
      </c>
      <c r="H173" s="42" t="str">
        <f t="shared" si="9"/>
        <v/>
      </c>
      <c r="I173" s="93"/>
      <c r="J173" s="93"/>
      <c r="K173" s="41"/>
      <c r="L173" s="93"/>
      <c r="M173" s="44"/>
    </row>
    <row r="174" spans="1:13" x14ac:dyDescent="0.25">
      <c r="A174" s="16">
        <v>45958</v>
      </c>
      <c r="B174" s="44"/>
      <c r="C174" s="44"/>
      <c r="D174" s="42" t="str">
        <f t="shared" si="7"/>
        <v/>
      </c>
      <c r="E174" s="44"/>
      <c r="F174" s="44"/>
      <c r="G174" s="42" t="str">
        <f t="shared" si="8"/>
        <v/>
      </c>
      <c r="H174" s="42" t="str">
        <f t="shared" si="9"/>
        <v/>
      </c>
      <c r="I174" s="93"/>
      <c r="J174" s="93"/>
      <c r="K174" s="41"/>
      <c r="L174" s="93"/>
      <c r="M174" s="44"/>
    </row>
    <row r="175" spans="1:13" x14ac:dyDescent="0.25">
      <c r="A175" s="16">
        <v>45959</v>
      </c>
      <c r="B175" s="44"/>
      <c r="C175" s="44"/>
      <c r="D175" s="42" t="str">
        <f t="shared" si="7"/>
        <v/>
      </c>
      <c r="E175" s="44"/>
      <c r="F175" s="44"/>
      <c r="G175" s="42" t="str">
        <f t="shared" si="8"/>
        <v/>
      </c>
      <c r="H175" s="42" t="str">
        <f t="shared" si="9"/>
        <v/>
      </c>
      <c r="I175" s="93"/>
      <c r="J175" s="93"/>
      <c r="K175" s="41"/>
      <c r="L175" s="93"/>
      <c r="M175" s="44"/>
    </row>
    <row r="176" spans="1:13" x14ac:dyDescent="0.25">
      <c r="A176" s="16">
        <v>45960</v>
      </c>
      <c r="B176" s="44"/>
      <c r="C176" s="44"/>
      <c r="D176" s="42" t="str">
        <f t="shared" si="7"/>
        <v/>
      </c>
      <c r="E176" s="44"/>
      <c r="F176" s="44"/>
      <c r="G176" s="42" t="str">
        <f t="shared" si="8"/>
        <v/>
      </c>
      <c r="H176" s="42" t="str">
        <f t="shared" si="9"/>
        <v/>
      </c>
      <c r="I176" s="93"/>
      <c r="J176" s="93"/>
      <c r="K176" s="41"/>
      <c r="L176" s="93"/>
      <c r="M176" s="44"/>
    </row>
    <row r="177" spans="1:13" x14ac:dyDescent="0.25">
      <c r="A177" s="16">
        <v>45961</v>
      </c>
      <c r="B177" s="44"/>
      <c r="C177" s="44"/>
      <c r="D177" s="42" t="str">
        <f t="shared" si="7"/>
        <v/>
      </c>
      <c r="E177" s="44"/>
      <c r="F177" s="44"/>
      <c r="G177" s="42" t="str">
        <f t="shared" si="8"/>
        <v/>
      </c>
      <c r="H177" s="42" t="str">
        <f t="shared" si="9"/>
        <v/>
      </c>
      <c r="I177" s="93"/>
      <c r="J177" s="93"/>
      <c r="K177" s="41"/>
      <c r="L177" s="93"/>
      <c r="M177" s="44"/>
    </row>
    <row r="178" spans="1:13" x14ac:dyDescent="0.25">
      <c r="A178" s="16">
        <v>45962</v>
      </c>
      <c r="B178" s="44"/>
      <c r="C178" s="44"/>
      <c r="D178" s="42" t="str">
        <f t="shared" si="7"/>
        <v/>
      </c>
      <c r="E178" s="44"/>
      <c r="F178" s="44"/>
      <c r="G178" s="42" t="str">
        <f t="shared" si="8"/>
        <v/>
      </c>
      <c r="H178" s="42" t="str">
        <f t="shared" si="9"/>
        <v/>
      </c>
      <c r="I178" s="93"/>
      <c r="J178" s="93"/>
      <c r="K178" s="41"/>
      <c r="L178" s="93"/>
      <c r="M178" s="44"/>
    </row>
    <row r="179" spans="1:13" x14ac:dyDescent="0.25">
      <c r="A179" s="16">
        <v>45963</v>
      </c>
      <c r="B179" s="44"/>
      <c r="C179" s="44"/>
      <c r="D179" s="42" t="str">
        <f t="shared" si="7"/>
        <v/>
      </c>
      <c r="E179" s="44"/>
      <c r="F179" s="44"/>
      <c r="G179" s="42" t="str">
        <f t="shared" si="8"/>
        <v/>
      </c>
      <c r="H179" s="42" t="str">
        <f t="shared" si="9"/>
        <v/>
      </c>
      <c r="I179" s="93"/>
      <c r="J179" s="93"/>
      <c r="K179" s="41"/>
      <c r="L179" s="93"/>
      <c r="M179" s="44"/>
    </row>
  </sheetData>
  <mergeCells count="17">
    <mergeCell ref="A1:H1"/>
    <mergeCell ref="N4:P4"/>
    <mergeCell ref="N5:P5"/>
    <mergeCell ref="N9:P9"/>
    <mergeCell ref="N13:P13"/>
    <mergeCell ref="N7:P7"/>
    <mergeCell ref="N8:P8"/>
    <mergeCell ref="N11:P11"/>
    <mergeCell ref="N12:P12"/>
    <mergeCell ref="N2:S2"/>
    <mergeCell ref="N149:S149"/>
    <mergeCell ref="N146:S146"/>
    <mergeCell ref="N137:S137"/>
    <mergeCell ref="N148:S148"/>
    <mergeCell ref="N6:P6"/>
    <mergeCell ref="N15:P15"/>
    <mergeCell ref="N14:P14"/>
  </mergeCells>
  <dataValidations count="2">
    <dataValidation type="list" allowBlank="1" showInputMessage="1" showErrorMessage="1" sqref="I3:K179" xr:uid="{04C60CAF-A553-416F-A06A-7A20B4331D68}">
      <formula1>"Y,N"</formula1>
    </dataValidation>
    <dataValidation type="list" allowBlank="1" showInputMessage="1" showErrorMessage="1" sqref="L3:L179" xr:uid="{46BA4894-2204-4E43-9728-C3833079FB78}">
      <formula1>"L,H"</formula1>
    </dataValidation>
  </dataValidation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79"/>
  <sheetViews>
    <sheetView zoomScaleNormal="10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4" max="4" width="9.140625" style="29"/>
    <col min="5" max="6" width="10.42578125" style="20" customWidth="1"/>
    <col min="7" max="7" width="10.42578125" customWidth="1"/>
    <col min="8" max="8" width="9.140625" style="31"/>
    <col min="9" max="9" width="10.28515625" style="31" customWidth="1"/>
    <col min="10" max="10" width="12.28515625" style="31" customWidth="1"/>
    <col min="11" max="11" width="10.7109375" style="31" customWidth="1"/>
    <col min="12" max="12" width="9.140625" style="31"/>
    <col min="13" max="13" width="9.140625" style="20"/>
    <col min="19" max="19" width="11.42578125" bestFit="1" customWidth="1"/>
    <col min="20" max="20" width="10.42578125" customWidth="1"/>
    <col min="26" max="26" width="5" customWidth="1"/>
    <col min="27" max="27" width="12" customWidth="1"/>
  </cols>
  <sheetData>
    <row r="1" spans="1:29" ht="23.25" customHeight="1" x14ac:dyDescent="0.25">
      <c r="A1" s="136" t="s">
        <v>4</v>
      </c>
      <c r="B1" s="137"/>
      <c r="C1" s="137"/>
      <c r="D1" s="137"/>
      <c r="E1" s="137"/>
      <c r="F1" s="137"/>
      <c r="G1" s="137"/>
      <c r="H1" s="137"/>
      <c r="I1" s="32"/>
      <c r="J1" s="32"/>
      <c r="K1" s="32"/>
      <c r="L1" s="32"/>
    </row>
    <row r="2" spans="1:29" ht="44.25" customHeight="1" x14ac:dyDescent="0.25">
      <c r="A2" s="37" t="s">
        <v>0</v>
      </c>
      <c r="B2" s="38" t="s">
        <v>2</v>
      </c>
      <c r="C2" s="38" t="s">
        <v>1</v>
      </c>
      <c r="D2" s="38" t="s">
        <v>10</v>
      </c>
      <c r="E2" s="39" t="s">
        <v>37</v>
      </c>
      <c r="F2" s="39" t="s">
        <v>39</v>
      </c>
      <c r="G2" s="39" t="s">
        <v>38</v>
      </c>
      <c r="H2" s="45" t="s">
        <v>65</v>
      </c>
      <c r="I2" s="46" t="s">
        <v>16</v>
      </c>
      <c r="J2" s="46" t="s">
        <v>64</v>
      </c>
      <c r="K2" s="47" t="s">
        <v>67</v>
      </c>
      <c r="L2" s="46" t="s">
        <v>66</v>
      </c>
      <c r="M2" s="48" t="s">
        <v>41</v>
      </c>
      <c r="N2" s="147" t="s">
        <v>63</v>
      </c>
      <c r="O2" s="147"/>
      <c r="P2" s="147"/>
      <c r="Q2" s="147"/>
      <c r="R2" s="147"/>
      <c r="S2" s="147"/>
      <c r="T2" s="23"/>
      <c r="U2" s="23"/>
      <c r="V2" s="23"/>
      <c r="W2" s="2"/>
      <c r="AA2" s="4"/>
      <c r="AB2" s="4" t="s">
        <v>60</v>
      </c>
      <c r="AC2" s="4" t="s">
        <v>61</v>
      </c>
    </row>
    <row r="3" spans="1:29" x14ac:dyDescent="0.25">
      <c r="A3" s="16">
        <v>45787</v>
      </c>
      <c r="B3" s="4"/>
      <c r="C3" s="4"/>
      <c r="D3" s="42" t="str">
        <f>IF(C3&gt;AB$4,"H",IF(C3&gt;AB$3,"M",IF(C3&gt;0,"L","")))</f>
        <v/>
      </c>
      <c r="E3" s="4"/>
      <c r="F3" s="4"/>
      <c r="G3" s="42" t="str">
        <f t="shared" ref="G3:G9" si="0">IF(F3&gt;AB$4,"H",IF(F3&gt;AB$3,"M",IF(AND(F3&gt;=0,F3&lt;&gt;""),"L","")))</f>
        <v/>
      </c>
      <c r="H3" s="42" t="str">
        <f>IF(E3&gt;AC$6,"E",IF(E3&gt;AC$5,"V",IF(E3&gt;AC$4,"H",IF(E3&gt;AC$3,"M",IF(AND(E3&gt;=0,E3&lt;&gt;""),"L","")))))</f>
        <v/>
      </c>
      <c r="I3" s="41"/>
      <c r="J3" s="41"/>
      <c r="K3" s="41"/>
      <c r="L3" s="41"/>
      <c r="M3" s="44"/>
      <c r="N3" s="2"/>
      <c r="O3" s="2"/>
      <c r="P3" s="2"/>
      <c r="Q3" s="2"/>
      <c r="R3" s="2"/>
      <c r="S3" s="2"/>
      <c r="T3" s="2"/>
      <c r="U3" s="2"/>
      <c r="V3" s="2"/>
      <c r="W3" s="2"/>
      <c r="AA3" s="4" t="s">
        <v>27</v>
      </c>
      <c r="AB3" s="4">
        <v>61</v>
      </c>
      <c r="AC3" s="4">
        <v>22</v>
      </c>
    </row>
    <row r="4" spans="1:29" x14ac:dyDescent="0.25">
      <c r="A4" s="16">
        <v>45788</v>
      </c>
      <c r="B4" s="4"/>
      <c r="C4" s="4"/>
      <c r="D4" s="42" t="str">
        <f t="shared" ref="D4:D8" si="1">IF(C4&gt;AB$4,"H",IF(C4&gt;AB$3,"M",IF(C4&gt;0,"L","")))</f>
        <v/>
      </c>
      <c r="E4" s="4"/>
      <c r="F4" s="4"/>
      <c r="G4" s="42" t="str">
        <f t="shared" si="0"/>
        <v/>
      </c>
      <c r="H4" s="42" t="str">
        <f t="shared" ref="H4:H67" si="2">IF(E4&gt;AC$6,"E",IF(E4&gt;AC$5,"V",IF(E4&gt;AC$4,"H",IF(E4&gt;AC$3,"M",IF(AND(E4&gt;=0,E4&lt;&gt;""),"L","")))))</f>
        <v/>
      </c>
      <c r="I4" s="41"/>
      <c r="J4" s="41"/>
      <c r="K4" s="41"/>
      <c r="L4" s="41"/>
      <c r="M4" s="44"/>
      <c r="N4" s="138" t="s">
        <v>22</v>
      </c>
      <c r="O4" s="138"/>
      <c r="P4" s="139"/>
      <c r="Q4" s="6" t="s">
        <v>11</v>
      </c>
      <c r="R4" s="2"/>
      <c r="S4" s="2"/>
      <c r="AA4" s="4" t="s">
        <v>28</v>
      </c>
      <c r="AB4" s="4">
        <v>161</v>
      </c>
      <c r="AC4" s="4">
        <v>44</v>
      </c>
    </row>
    <row r="5" spans="1:29" x14ac:dyDescent="0.25">
      <c r="A5" s="16">
        <v>45789</v>
      </c>
      <c r="B5" s="4"/>
      <c r="C5" s="4"/>
      <c r="D5" s="42" t="str">
        <f t="shared" si="1"/>
        <v/>
      </c>
      <c r="E5" s="4"/>
      <c r="F5" s="4"/>
      <c r="G5" s="42" t="str">
        <f t="shared" si="0"/>
        <v/>
      </c>
      <c r="H5" s="42" t="str">
        <f t="shared" si="2"/>
        <v/>
      </c>
      <c r="I5" s="41"/>
      <c r="J5" s="41"/>
      <c r="K5" s="41"/>
      <c r="L5" s="41"/>
      <c r="M5" s="44"/>
      <c r="N5" s="140" t="s">
        <v>5</v>
      </c>
      <c r="O5" s="140"/>
      <c r="P5" s="140"/>
      <c r="Q5" s="7">
        <f>COUNTIF(H:H,"L")</f>
        <v>0</v>
      </c>
      <c r="R5" s="2"/>
      <c r="S5" s="2"/>
      <c r="AA5" s="4" t="s">
        <v>29</v>
      </c>
      <c r="AB5" s="4"/>
      <c r="AC5" s="4">
        <v>69</v>
      </c>
    </row>
    <row r="6" spans="1:29" x14ac:dyDescent="0.25">
      <c r="A6" s="16">
        <v>45790</v>
      </c>
      <c r="B6" s="4"/>
      <c r="C6" s="4"/>
      <c r="D6" s="42" t="str">
        <f t="shared" si="1"/>
        <v/>
      </c>
      <c r="E6" s="4"/>
      <c r="F6" s="4"/>
      <c r="G6" s="42" t="str">
        <f t="shared" si="0"/>
        <v/>
      </c>
      <c r="H6" s="42" t="str">
        <f t="shared" si="2"/>
        <v/>
      </c>
      <c r="I6" s="41"/>
      <c r="J6" s="41"/>
      <c r="K6" s="41"/>
      <c r="L6" s="41"/>
      <c r="M6" s="44"/>
      <c r="N6" s="141" t="s">
        <v>6</v>
      </c>
      <c r="O6" s="141"/>
      <c r="P6" s="141"/>
      <c r="Q6" s="8">
        <f>COUNTIF(H:H,"M")</f>
        <v>0</v>
      </c>
      <c r="R6" s="2"/>
      <c r="S6" s="2"/>
      <c r="AA6" s="4" t="s">
        <v>45</v>
      </c>
      <c r="AB6" s="4"/>
      <c r="AC6" s="4">
        <v>84</v>
      </c>
    </row>
    <row r="7" spans="1:29" x14ac:dyDescent="0.25">
      <c r="A7" s="16">
        <v>45791</v>
      </c>
      <c r="B7" s="4"/>
      <c r="C7" s="4"/>
      <c r="D7" s="42" t="str">
        <f t="shared" si="1"/>
        <v/>
      </c>
      <c r="E7" s="4"/>
      <c r="F7" s="4"/>
      <c r="G7" s="42" t="str">
        <f t="shared" si="0"/>
        <v/>
      </c>
      <c r="H7" s="42" t="str">
        <f t="shared" si="2"/>
        <v/>
      </c>
      <c r="I7" s="41"/>
      <c r="J7" s="41"/>
      <c r="K7" s="41"/>
      <c r="L7" s="41"/>
      <c r="M7" s="44"/>
      <c r="N7" s="142" t="s">
        <v>7</v>
      </c>
      <c r="O7" s="142"/>
      <c r="P7" s="142"/>
      <c r="Q7" s="9">
        <f>COUNTIF(H:H,"H")</f>
        <v>0</v>
      </c>
      <c r="R7" s="2"/>
      <c r="S7" s="2"/>
      <c r="T7" s="2"/>
      <c r="U7" s="12"/>
      <c r="V7" s="12"/>
      <c r="W7" s="2"/>
      <c r="AA7" s="4" t="s">
        <v>40</v>
      </c>
      <c r="AB7" s="4"/>
      <c r="AC7" s="4"/>
    </row>
    <row r="8" spans="1:29" x14ac:dyDescent="0.25">
      <c r="A8" s="16">
        <v>45792</v>
      </c>
      <c r="B8" s="4"/>
      <c r="C8" s="4"/>
      <c r="D8" s="42" t="str">
        <f t="shared" si="1"/>
        <v/>
      </c>
      <c r="E8" s="4"/>
      <c r="F8" s="4"/>
      <c r="G8" s="42" t="str">
        <f t="shared" si="0"/>
        <v/>
      </c>
      <c r="H8" s="42" t="str">
        <f t="shared" si="2"/>
        <v/>
      </c>
      <c r="I8" s="41"/>
      <c r="J8" s="41"/>
      <c r="K8" s="41"/>
      <c r="L8" s="41"/>
      <c r="M8" s="44"/>
      <c r="N8" s="146" t="s">
        <v>8</v>
      </c>
      <c r="O8" s="146"/>
      <c r="P8" s="146"/>
      <c r="Q8" s="10">
        <f>COUNTIF(H:H,"V")</f>
        <v>0</v>
      </c>
      <c r="R8" s="2"/>
      <c r="S8" s="2"/>
      <c r="T8" s="2"/>
      <c r="U8" s="2"/>
      <c r="V8" s="2"/>
      <c r="W8" s="2"/>
    </row>
    <row r="9" spans="1:29" x14ac:dyDescent="0.25">
      <c r="A9" s="16">
        <v>45793</v>
      </c>
      <c r="B9" s="4"/>
      <c r="C9" s="4"/>
      <c r="D9" s="42" t="str">
        <f t="shared" ref="D9:D17" si="3">IF(C9&gt;AB$4,"H",IF(C9&gt;AB$3,"M",IF(AND(C9&gt;=0,C9&lt;&gt;""),"L","")))</f>
        <v/>
      </c>
      <c r="E9" s="4"/>
      <c r="F9" s="4"/>
      <c r="G9" s="42" t="str">
        <f t="shared" si="0"/>
        <v/>
      </c>
      <c r="H9" s="42" t="str">
        <f t="shared" si="2"/>
        <v/>
      </c>
      <c r="I9" s="41"/>
      <c r="J9" s="41"/>
      <c r="K9" s="41"/>
      <c r="L9" s="41"/>
      <c r="M9" s="44"/>
      <c r="N9" s="145" t="s">
        <v>9</v>
      </c>
      <c r="O9" s="145"/>
      <c r="P9" s="145"/>
      <c r="Q9" s="11">
        <f>COUNTIF(H:H,"E")</f>
        <v>0</v>
      </c>
      <c r="R9" s="2"/>
      <c r="S9" s="2"/>
      <c r="T9" s="2"/>
      <c r="U9" s="2"/>
      <c r="V9" s="2"/>
      <c r="W9" s="2"/>
    </row>
    <row r="10" spans="1:29" x14ac:dyDescent="0.25">
      <c r="A10" s="16">
        <v>45794</v>
      </c>
      <c r="B10" s="4"/>
      <c r="C10" s="4"/>
      <c r="D10" s="42" t="str">
        <f t="shared" si="3"/>
        <v/>
      </c>
      <c r="E10" s="4"/>
      <c r="F10" s="4"/>
      <c r="G10" s="42" t="str">
        <f t="shared" ref="G10:G73" si="4">IF(F10&gt;AB$4,"H",IF(F10&gt;AB$3,"M",IF(AND(F10&gt;=0,F10&lt;&gt;""),"L","")))</f>
        <v/>
      </c>
      <c r="H10" s="42" t="str">
        <f t="shared" si="2"/>
        <v/>
      </c>
      <c r="I10" s="41"/>
      <c r="J10" s="41"/>
      <c r="K10" s="41"/>
      <c r="L10" s="41"/>
      <c r="M10" s="44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9" x14ac:dyDescent="0.25">
      <c r="A11" s="16">
        <v>45795</v>
      </c>
      <c r="B11" s="4"/>
      <c r="C11" s="4"/>
      <c r="D11" s="42" t="str">
        <f t="shared" si="3"/>
        <v/>
      </c>
      <c r="E11" s="4"/>
      <c r="F11" s="4"/>
      <c r="G11" s="42" t="str">
        <f t="shared" si="4"/>
        <v/>
      </c>
      <c r="H11" s="42" t="str">
        <f t="shared" si="2"/>
        <v/>
      </c>
      <c r="I11" s="41"/>
      <c r="J11" s="41"/>
      <c r="K11" s="41"/>
      <c r="L11" s="41"/>
      <c r="M11" s="44"/>
      <c r="N11" s="138" t="s">
        <v>23</v>
      </c>
      <c r="O11" s="143"/>
      <c r="P11" s="144"/>
      <c r="Q11" s="6" t="s">
        <v>56</v>
      </c>
      <c r="R11" s="4" t="s">
        <v>57</v>
      </c>
      <c r="S11" s="4" t="s">
        <v>58</v>
      </c>
      <c r="T11" s="4" t="s">
        <v>59</v>
      </c>
      <c r="U11" s="2"/>
      <c r="V11" s="2"/>
      <c r="W11" s="2"/>
    </row>
    <row r="12" spans="1:29" x14ac:dyDescent="0.25">
      <c r="A12" s="16">
        <v>45796</v>
      </c>
      <c r="B12" s="4"/>
      <c r="C12" s="4"/>
      <c r="D12" s="42" t="str">
        <f t="shared" si="3"/>
        <v/>
      </c>
      <c r="E12" s="4"/>
      <c r="F12" s="4"/>
      <c r="G12" s="42" t="str">
        <f t="shared" si="4"/>
        <v/>
      </c>
      <c r="H12" s="42" t="str">
        <f t="shared" si="2"/>
        <v/>
      </c>
      <c r="I12" s="41"/>
      <c r="J12" s="41"/>
      <c r="K12" s="41"/>
      <c r="L12" s="41"/>
      <c r="M12" s="44"/>
      <c r="N12" s="138" t="s">
        <v>24</v>
      </c>
      <c r="O12" s="143"/>
      <c r="P12" s="144"/>
      <c r="Q12" s="6">
        <f>SUM(Q13:Q15)</f>
        <v>0</v>
      </c>
      <c r="R12" s="6">
        <f>SUM(Q13:Q15)</f>
        <v>0</v>
      </c>
      <c r="S12" s="4"/>
      <c r="T12" s="4"/>
      <c r="U12" s="2"/>
      <c r="V12" s="2"/>
      <c r="W12" s="2"/>
    </row>
    <row r="13" spans="1:29" x14ac:dyDescent="0.25">
      <c r="A13" s="16">
        <v>45797</v>
      </c>
      <c r="B13" s="4"/>
      <c r="C13" s="4"/>
      <c r="D13" s="42" t="str">
        <f t="shared" si="3"/>
        <v/>
      </c>
      <c r="E13" s="4"/>
      <c r="F13" s="4"/>
      <c r="G13" s="42" t="str">
        <f t="shared" si="4"/>
        <v/>
      </c>
      <c r="H13" s="42" t="str">
        <f t="shared" si="2"/>
        <v/>
      </c>
      <c r="I13" s="41"/>
      <c r="J13" s="41"/>
      <c r="K13" s="41"/>
      <c r="L13" s="41"/>
      <c r="M13" s="44"/>
      <c r="N13" s="140" t="s">
        <v>5</v>
      </c>
      <c r="O13" s="140"/>
      <c r="P13" s="140"/>
      <c r="Q13" s="7">
        <f>COUNTIF(D:D,"L")</f>
        <v>0</v>
      </c>
      <c r="R13" s="7">
        <f>COUNTIF(G:G,"L")</f>
        <v>0</v>
      </c>
      <c r="S13" s="90" t="e">
        <f>Q13/Q$12</f>
        <v>#DIV/0!</v>
      </c>
      <c r="T13" s="90" t="e">
        <f>R13/R$12</f>
        <v>#DIV/0!</v>
      </c>
      <c r="U13" s="2"/>
      <c r="V13" s="2"/>
      <c r="W13" s="2"/>
    </row>
    <row r="14" spans="1:29" x14ac:dyDescent="0.25">
      <c r="A14" s="16">
        <v>45798</v>
      </c>
      <c r="B14" s="4"/>
      <c r="C14" s="4"/>
      <c r="D14" s="42" t="str">
        <f t="shared" si="3"/>
        <v/>
      </c>
      <c r="E14" s="4"/>
      <c r="F14" s="4"/>
      <c r="G14" s="42" t="str">
        <f t="shared" si="4"/>
        <v/>
      </c>
      <c r="H14" s="42" t="str">
        <f t="shared" si="2"/>
        <v/>
      </c>
      <c r="I14" s="41"/>
      <c r="J14" s="41"/>
      <c r="K14" s="41"/>
      <c r="L14" s="41"/>
      <c r="M14" s="44"/>
      <c r="N14" s="141" t="s">
        <v>6</v>
      </c>
      <c r="O14" s="141"/>
      <c r="P14" s="141"/>
      <c r="Q14" s="8">
        <f>COUNTIF(D:D,"M")</f>
        <v>0</v>
      </c>
      <c r="R14" s="8">
        <f>COUNTIF(G:G,"M")</f>
        <v>0</v>
      </c>
      <c r="S14" s="91" t="e">
        <f t="shared" ref="S14:T15" si="5">Q14/Q$12</f>
        <v>#DIV/0!</v>
      </c>
      <c r="T14" s="91" t="e">
        <f t="shared" si="5"/>
        <v>#DIV/0!</v>
      </c>
      <c r="U14" s="2"/>
      <c r="V14" s="2"/>
      <c r="W14" s="2"/>
    </row>
    <row r="15" spans="1:29" x14ac:dyDescent="0.25">
      <c r="A15" s="16">
        <v>45799</v>
      </c>
      <c r="B15" s="4"/>
      <c r="C15" s="4"/>
      <c r="D15" s="42" t="str">
        <f t="shared" si="3"/>
        <v/>
      </c>
      <c r="E15" s="4"/>
      <c r="F15" s="4"/>
      <c r="G15" s="42" t="str">
        <f t="shared" si="4"/>
        <v/>
      </c>
      <c r="H15" s="42" t="str">
        <f t="shared" si="2"/>
        <v/>
      </c>
      <c r="I15" s="41"/>
      <c r="J15" s="41"/>
      <c r="K15" s="41"/>
      <c r="L15" s="41"/>
      <c r="M15" s="44"/>
      <c r="N15" s="142" t="s">
        <v>7</v>
      </c>
      <c r="O15" s="142"/>
      <c r="P15" s="142"/>
      <c r="Q15" s="9">
        <f>COUNTIF(D:D,"H")</f>
        <v>0</v>
      </c>
      <c r="R15" s="9">
        <f>COUNTIF(G:G,"H")</f>
        <v>0</v>
      </c>
      <c r="S15" s="92" t="e">
        <f t="shared" si="5"/>
        <v>#DIV/0!</v>
      </c>
      <c r="T15" s="92" t="e">
        <f t="shared" si="5"/>
        <v>#DIV/0!</v>
      </c>
      <c r="U15" s="2"/>
      <c r="V15" s="2"/>
      <c r="W15" s="2"/>
    </row>
    <row r="16" spans="1:29" x14ac:dyDescent="0.25">
      <c r="A16" s="16">
        <v>45800</v>
      </c>
      <c r="B16" s="4"/>
      <c r="C16" s="4"/>
      <c r="D16" s="42" t="str">
        <f t="shared" si="3"/>
        <v/>
      </c>
      <c r="E16" s="4"/>
      <c r="F16" s="4"/>
      <c r="G16" s="42" t="str">
        <f t="shared" si="4"/>
        <v/>
      </c>
      <c r="H16" s="42" t="str">
        <f t="shared" si="2"/>
        <v/>
      </c>
      <c r="I16" s="41"/>
      <c r="J16" s="41"/>
      <c r="K16" s="41"/>
      <c r="L16" s="41"/>
      <c r="M16" s="44"/>
      <c r="R16" s="2"/>
      <c r="S16" s="2"/>
    </row>
    <row r="17" spans="1:17" x14ac:dyDescent="0.25">
      <c r="A17" s="16">
        <v>45801</v>
      </c>
      <c r="B17" s="4"/>
      <c r="C17" s="4"/>
      <c r="D17" s="42" t="str">
        <f t="shared" si="3"/>
        <v/>
      </c>
      <c r="E17" s="4"/>
      <c r="F17" s="4"/>
      <c r="G17" s="42" t="str">
        <f t="shared" si="4"/>
        <v/>
      </c>
      <c r="H17" s="42" t="str">
        <f t="shared" si="2"/>
        <v/>
      </c>
      <c r="I17" s="41"/>
      <c r="J17" s="41"/>
      <c r="K17" s="41"/>
      <c r="L17" s="41"/>
      <c r="M17" s="44"/>
      <c r="N17" s="58"/>
      <c r="O17" s="59"/>
      <c r="P17" s="59"/>
      <c r="Q17" s="2"/>
    </row>
    <row r="18" spans="1:17" x14ac:dyDescent="0.25">
      <c r="A18" s="16">
        <v>45802</v>
      </c>
      <c r="B18" s="4"/>
      <c r="C18" s="4"/>
      <c r="D18" s="42" t="str">
        <f>IF(C18&gt;AB$4,"H",IF(C18&gt;AB$3,"M",IF(AND(C18&gt;=0,C18&lt;&gt;""),"L","")))</f>
        <v/>
      </c>
      <c r="E18" s="4"/>
      <c r="F18" s="4"/>
      <c r="G18" s="42" t="str">
        <f t="shared" si="4"/>
        <v/>
      </c>
      <c r="H18" s="42" t="str">
        <f t="shared" si="2"/>
        <v/>
      </c>
      <c r="I18" s="41"/>
      <c r="J18" s="41"/>
      <c r="K18" s="41"/>
      <c r="L18" s="41"/>
      <c r="M18" s="44"/>
      <c r="N18" s="60"/>
      <c r="O18" s="61"/>
      <c r="P18" s="61"/>
      <c r="Q18" s="2"/>
    </row>
    <row r="19" spans="1:17" x14ac:dyDescent="0.25">
      <c r="A19" s="16">
        <v>45803</v>
      </c>
      <c r="B19" s="4"/>
      <c r="C19" s="4"/>
      <c r="D19" s="42" t="str">
        <f t="shared" ref="D19:D82" si="6">IF(C19&gt;AB$4,"H",IF(C19&gt;AB$3,"M",IF(AND(C19&gt;=0,C19&lt;&gt;""),"L","")))</f>
        <v/>
      </c>
      <c r="E19" s="4"/>
      <c r="F19" s="4"/>
      <c r="G19" s="42" t="str">
        <f t="shared" si="4"/>
        <v/>
      </c>
      <c r="H19" s="42" t="str">
        <f t="shared" si="2"/>
        <v/>
      </c>
      <c r="I19" s="41"/>
      <c r="J19" s="41"/>
      <c r="K19" s="41"/>
      <c r="L19" s="41"/>
      <c r="M19" s="44"/>
      <c r="N19" s="62"/>
      <c r="O19" s="63"/>
      <c r="P19" s="63"/>
      <c r="Q19" s="63"/>
    </row>
    <row r="20" spans="1:17" x14ac:dyDescent="0.25">
      <c r="A20" s="16">
        <v>45804</v>
      </c>
      <c r="B20" s="4"/>
      <c r="C20" s="4"/>
      <c r="D20" s="42" t="str">
        <f t="shared" si="6"/>
        <v/>
      </c>
      <c r="E20" s="4"/>
      <c r="F20" s="4"/>
      <c r="G20" s="42" t="str">
        <f t="shared" si="4"/>
        <v/>
      </c>
      <c r="H20" s="42" t="str">
        <f t="shared" si="2"/>
        <v/>
      </c>
      <c r="I20" s="41"/>
      <c r="J20" s="41"/>
      <c r="K20" s="41"/>
      <c r="L20" s="41"/>
      <c r="M20" s="44"/>
    </row>
    <row r="21" spans="1:17" x14ac:dyDescent="0.25">
      <c r="A21" s="16">
        <v>45805</v>
      </c>
      <c r="B21" s="4"/>
      <c r="C21" s="4"/>
      <c r="D21" s="42" t="str">
        <f t="shared" si="6"/>
        <v/>
      </c>
      <c r="E21" s="4"/>
      <c r="F21" s="4"/>
      <c r="G21" s="42" t="str">
        <f t="shared" si="4"/>
        <v/>
      </c>
      <c r="H21" s="42" t="str">
        <f t="shared" si="2"/>
        <v/>
      </c>
      <c r="I21" s="41"/>
      <c r="J21" s="41"/>
      <c r="K21" s="41"/>
      <c r="L21" s="41"/>
      <c r="M21" s="44"/>
    </row>
    <row r="22" spans="1:17" x14ac:dyDescent="0.25">
      <c r="A22" s="16">
        <v>45806</v>
      </c>
      <c r="B22" s="4"/>
      <c r="C22" s="4"/>
      <c r="D22" s="42" t="str">
        <f t="shared" si="6"/>
        <v/>
      </c>
      <c r="E22" s="4"/>
      <c r="F22" s="4"/>
      <c r="G22" s="42" t="str">
        <f t="shared" si="4"/>
        <v/>
      </c>
      <c r="H22" s="42" t="str">
        <f t="shared" si="2"/>
        <v/>
      </c>
      <c r="I22" s="41"/>
      <c r="J22" s="41"/>
      <c r="K22" s="41"/>
      <c r="L22" s="41"/>
      <c r="M22" s="44"/>
    </row>
    <row r="23" spans="1:17" x14ac:dyDescent="0.25">
      <c r="A23" s="16">
        <v>45807</v>
      </c>
      <c r="B23" s="4"/>
      <c r="C23" s="4"/>
      <c r="D23" s="42" t="str">
        <f t="shared" si="6"/>
        <v/>
      </c>
      <c r="E23" s="4"/>
      <c r="F23" s="4"/>
      <c r="G23" s="42" t="str">
        <f t="shared" si="4"/>
        <v/>
      </c>
      <c r="H23" s="42" t="str">
        <f t="shared" si="2"/>
        <v/>
      </c>
      <c r="I23" s="41"/>
      <c r="J23" s="41"/>
      <c r="K23" s="41"/>
      <c r="L23" s="41"/>
      <c r="M23" s="44"/>
    </row>
    <row r="24" spans="1:17" x14ac:dyDescent="0.25">
      <c r="A24" s="16">
        <v>45808</v>
      </c>
      <c r="B24" s="4"/>
      <c r="C24" s="4"/>
      <c r="D24" s="42" t="str">
        <f t="shared" si="6"/>
        <v/>
      </c>
      <c r="E24" s="4"/>
      <c r="F24" s="4"/>
      <c r="G24" s="42" t="str">
        <f t="shared" si="4"/>
        <v/>
      </c>
      <c r="H24" s="42" t="str">
        <f t="shared" si="2"/>
        <v/>
      </c>
      <c r="I24" s="41"/>
      <c r="J24" s="41"/>
      <c r="K24" s="41"/>
      <c r="L24" s="41"/>
      <c r="M24" s="44"/>
    </row>
    <row r="25" spans="1:17" x14ac:dyDescent="0.25">
      <c r="A25" s="16">
        <v>45809</v>
      </c>
      <c r="B25" s="4"/>
      <c r="C25" s="4"/>
      <c r="D25" s="42" t="str">
        <f t="shared" si="6"/>
        <v/>
      </c>
      <c r="E25" s="4"/>
      <c r="F25" s="4"/>
      <c r="G25" s="42" t="str">
        <f t="shared" si="4"/>
        <v/>
      </c>
      <c r="H25" s="42" t="str">
        <f t="shared" si="2"/>
        <v/>
      </c>
      <c r="I25" s="41"/>
      <c r="J25" s="41"/>
      <c r="K25" s="41"/>
      <c r="L25" s="41"/>
      <c r="M25" s="44"/>
    </row>
    <row r="26" spans="1:17" x14ac:dyDescent="0.25">
      <c r="A26" s="16">
        <v>45810</v>
      </c>
      <c r="B26" s="4"/>
      <c r="C26" s="4"/>
      <c r="D26" s="42" t="str">
        <f t="shared" si="6"/>
        <v/>
      </c>
      <c r="E26" s="4"/>
      <c r="F26" s="4"/>
      <c r="G26" s="42" t="str">
        <f t="shared" si="4"/>
        <v/>
      </c>
      <c r="H26" s="42" t="str">
        <f t="shared" si="2"/>
        <v/>
      </c>
      <c r="I26" s="41"/>
      <c r="J26" s="41"/>
      <c r="K26" s="41"/>
      <c r="L26" s="41"/>
      <c r="M26" s="44"/>
    </row>
    <row r="27" spans="1:17" x14ac:dyDescent="0.25">
      <c r="A27" s="16">
        <v>45811</v>
      </c>
      <c r="B27" s="4"/>
      <c r="C27" s="4"/>
      <c r="D27" s="42" t="str">
        <f t="shared" si="6"/>
        <v/>
      </c>
      <c r="E27" s="4"/>
      <c r="F27" s="4"/>
      <c r="G27" s="42" t="str">
        <f t="shared" si="4"/>
        <v/>
      </c>
      <c r="H27" s="42" t="str">
        <f t="shared" si="2"/>
        <v/>
      </c>
      <c r="I27" s="41"/>
      <c r="J27" s="41"/>
      <c r="K27" s="41"/>
      <c r="L27" s="41"/>
      <c r="M27" s="44"/>
    </row>
    <row r="28" spans="1:17" x14ac:dyDescent="0.25">
      <c r="A28" s="16">
        <v>45812</v>
      </c>
      <c r="B28" s="4"/>
      <c r="C28" s="4"/>
      <c r="D28" s="42" t="str">
        <f t="shared" si="6"/>
        <v/>
      </c>
      <c r="E28" s="4"/>
      <c r="F28" s="4"/>
      <c r="G28" s="42" t="str">
        <f t="shared" si="4"/>
        <v/>
      </c>
      <c r="H28" s="42" t="str">
        <f t="shared" si="2"/>
        <v/>
      </c>
      <c r="I28" s="41"/>
      <c r="J28" s="41"/>
      <c r="K28" s="41"/>
      <c r="L28" s="41"/>
      <c r="M28" s="44"/>
    </row>
    <row r="29" spans="1:17" x14ac:dyDescent="0.25">
      <c r="A29" s="16">
        <v>45813</v>
      </c>
      <c r="B29" s="4"/>
      <c r="C29" s="4"/>
      <c r="D29" s="42" t="str">
        <f t="shared" si="6"/>
        <v/>
      </c>
      <c r="E29" s="4"/>
      <c r="F29" s="4"/>
      <c r="G29" s="42" t="str">
        <f t="shared" si="4"/>
        <v/>
      </c>
      <c r="H29" s="42" t="str">
        <f t="shared" si="2"/>
        <v/>
      </c>
      <c r="I29" s="41"/>
      <c r="J29" s="41"/>
      <c r="K29" s="41"/>
      <c r="L29" s="41"/>
      <c r="M29" s="44"/>
    </row>
    <row r="30" spans="1:17" x14ac:dyDescent="0.25">
      <c r="A30" s="16">
        <v>45814</v>
      </c>
      <c r="B30" s="4"/>
      <c r="C30" s="4"/>
      <c r="D30" s="42" t="str">
        <f t="shared" si="6"/>
        <v/>
      </c>
      <c r="E30" s="4"/>
      <c r="F30" s="4"/>
      <c r="G30" s="42" t="str">
        <f t="shared" si="4"/>
        <v/>
      </c>
      <c r="H30" s="42" t="str">
        <f t="shared" si="2"/>
        <v/>
      </c>
      <c r="I30" s="41"/>
      <c r="J30" s="41"/>
      <c r="K30" s="41"/>
      <c r="L30" s="41"/>
      <c r="M30" s="44"/>
    </row>
    <row r="31" spans="1:17" x14ac:dyDescent="0.25">
      <c r="A31" s="16">
        <v>45815</v>
      </c>
      <c r="B31" s="4"/>
      <c r="C31" s="4"/>
      <c r="D31" s="42" t="str">
        <f t="shared" si="6"/>
        <v/>
      </c>
      <c r="E31" s="4"/>
      <c r="F31" s="4"/>
      <c r="G31" s="42" t="str">
        <f t="shared" si="4"/>
        <v/>
      </c>
      <c r="H31" s="42" t="str">
        <f t="shared" si="2"/>
        <v/>
      </c>
      <c r="I31" s="41"/>
      <c r="J31" s="41"/>
      <c r="K31" s="41"/>
      <c r="L31" s="41"/>
      <c r="M31" s="44"/>
    </row>
    <row r="32" spans="1:17" x14ac:dyDescent="0.25">
      <c r="A32" s="16">
        <v>45816</v>
      </c>
      <c r="B32" s="4"/>
      <c r="C32" s="4"/>
      <c r="D32" s="42" t="str">
        <f t="shared" si="6"/>
        <v/>
      </c>
      <c r="E32" s="4"/>
      <c r="F32" s="4"/>
      <c r="G32" s="42" t="str">
        <f t="shared" si="4"/>
        <v/>
      </c>
      <c r="H32" s="42" t="str">
        <f t="shared" si="2"/>
        <v/>
      </c>
      <c r="I32" s="41"/>
      <c r="J32" s="41"/>
      <c r="K32" s="41"/>
      <c r="L32" s="41"/>
      <c r="M32" s="44"/>
    </row>
    <row r="33" spans="1:13" x14ac:dyDescent="0.25">
      <c r="A33" s="16">
        <v>45817</v>
      </c>
      <c r="B33" s="4"/>
      <c r="C33" s="4"/>
      <c r="D33" s="42" t="str">
        <f t="shared" si="6"/>
        <v/>
      </c>
      <c r="E33" s="4"/>
      <c r="F33" s="4"/>
      <c r="G33" s="42" t="str">
        <f t="shared" si="4"/>
        <v/>
      </c>
      <c r="H33" s="42" t="str">
        <f t="shared" si="2"/>
        <v/>
      </c>
      <c r="I33" s="41"/>
      <c r="J33" s="41"/>
      <c r="K33" s="41"/>
      <c r="L33" s="41"/>
      <c r="M33" s="44"/>
    </row>
    <row r="34" spans="1:13" x14ac:dyDescent="0.25">
      <c r="A34" s="16">
        <v>45818</v>
      </c>
      <c r="B34" s="4"/>
      <c r="C34" s="4"/>
      <c r="D34" s="42" t="str">
        <f t="shared" si="6"/>
        <v/>
      </c>
      <c r="E34" s="4"/>
      <c r="F34" s="4"/>
      <c r="G34" s="42" t="str">
        <f t="shared" si="4"/>
        <v/>
      </c>
      <c r="H34" s="42" t="str">
        <f t="shared" si="2"/>
        <v/>
      </c>
      <c r="I34" s="41"/>
      <c r="J34" s="41"/>
      <c r="K34" s="41"/>
      <c r="L34" s="41"/>
      <c r="M34" s="44"/>
    </row>
    <row r="35" spans="1:13" x14ac:dyDescent="0.25">
      <c r="A35" s="16">
        <v>45819</v>
      </c>
      <c r="B35" s="4"/>
      <c r="C35" s="4"/>
      <c r="D35" s="42" t="str">
        <f t="shared" si="6"/>
        <v/>
      </c>
      <c r="E35" s="4"/>
      <c r="F35" s="4"/>
      <c r="G35" s="42" t="str">
        <f t="shared" si="4"/>
        <v/>
      </c>
      <c r="H35" s="42" t="str">
        <f t="shared" si="2"/>
        <v/>
      </c>
      <c r="I35" s="41"/>
      <c r="J35" s="41"/>
      <c r="K35" s="41"/>
      <c r="L35" s="41"/>
      <c r="M35" s="44"/>
    </row>
    <row r="36" spans="1:13" x14ac:dyDescent="0.25">
      <c r="A36" s="16">
        <v>45820</v>
      </c>
      <c r="B36" s="4"/>
      <c r="C36" s="4"/>
      <c r="D36" s="42" t="str">
        <f t="shared" si="6"/>
        <v/>
      </c>
      <c r="E36" s="4"/>
      <c r="F36" s="4"/>
      <c r="G36" s="42" t="str">
        <f t="shared" si="4"/>
        <v/>
      </c>
      <c r="H36" s="42" t="str">
        <f t="shared" si="2"/>
        <v/>
      </c>
      <c r="I36" s="41"/>
      <c r="J36" s="41"/>
      <c r="K36" s="41"/>
      <c r="L36" s="41"/>
      <c r="M36" s="44"/>
    </row>
    <row r="37" spans="1:13" x14ac:dyDescent="0.25">
      <c r="A37" s="16">
        <v>45821</v>
      </c>
      <c r="B37" s="4"/>
      <c r="C37" s="4"/>
      <c r="D37" s="42" t="str">
        <f t="shared" si="6"/>
        <v/>
      </c>
      <c r="E37" s="4"/>
      <c r="F37" s="4"/>
      <c r="G37" s="42" t="str">
        <f t="shared" si="4"/>
        <v/>
      </c>
      <c r="H37" s="42" t="str">
        <f t="shared" si="2"/>
        <v/>
      </c>
      <c r="I37" s="41"/>
      <c r="J37" s="41"/>
      <c r="K37" s="41"/>
      <c r="L37" s="41"/>
      <c r="M37" s="44"/>
    </row>
    <row r="38" spans="1:13" x14ac:dyDescent="0.25">
      <c r="A38" s="16">
        <v>45822</v>
      </c>
      <c r="B38" s="4"/>
      <c r="C38" s="4"/>
      <c r="D38" s="42" t="str">
        <f t="shared" si="6"/>
        <v/>
      </c>
      <c r="E38" s="4"/>
      <c r="F38" s="4"/>
      <c r="G38" s="42" t="str">
        <f t="shared" si="4"/>
        <v/>
      </c>
      <c r="H38" s="42" t="str">
        <f t="shared" si="2"/>
        <v/>
      </c>
      <c r="I38" s="41"/>
      <c r="J38" s="41"/>
      <c r="K38" s="41"/>
      <c r="L38" s="41"/>
      <c r="M38" s="44"/>
    </row>
    <row r="39" spans="1:13" x14ac:dyDescent="0.25">
      <c r="A39" s="16">
        <v>45823</v>
      </c>
      <c r="B39" s="4"/>
      <c r="C39" s="4"/>
      <c r="D39" s="42" t="str">
        <f t="shared" si="6"/>
        <v/>
      </c>
      <c r="E39" s="4"/>
      <c r="F39" s="4"/>
      <c r="G39" s="42" t="str">
        <f t="shared" si="4"/>
        <v/>
      </c>
      <c r="H39" s="42" t="str">
        <f t="shared" si="2"/>
        <v/>
      </c>
      <c r="I39" s="41"/>
      <c r="J39" s="41"/>
      <c r="K39" s="41"/>
      <c r="L39" s="41"/>
      <c r="M39" s="44"/>
    </row>
    <row r="40" spans="1:13" x14ac:dyDescent="0.25">
      <c r="A40" s="16">
        <v>45824</v>
      </c>
      <c r="B40" s="4"/>
      <c r="C40" s="4"/>
      <c r="D40" s="42" t="str">
        <f t="shared" si="6"/>
        <v/>
      </c>
      <c r="E40" s="4"/>
      <c r="F40" s="4"/>
      <c r="G40" s="42" t="str">
        <f t="shared" si="4"/>
        <v/>
      </c>
      <c r="H40" s="42" t="str">
        <f t="shared" si="2"/>
        <v/>
      </c>
      <c r="I40" s="41"/>
      <c r="J40" s="41"/>
      <c r="K40" s="41"/>
      <c r="L40" s="41"/>
      <c r="M40" s="44"/>
    </row>
    <row r="41" spans="1:13" x14ac:dyDescent="0.25">
      <c r="A41" s="16">
        <v>45825</v>
      </c>
      <c r="B41" s="4"/>
      <c r="C41" s="4"/>
      <c r="D41" s="42" t="str">
        <f t="shared" si="6"/>
        <v/>
      </c>
      <c r="E41" s="4"/>
      <c r="F41" s="4"/>
      <c r="G41" s="42" t="str">
        <f t="shared" si="4"/>
        <v/>
      </c>
      <c r="H41" s="42" t="str">
        <f t="shared" si="2"/>
        <v/>
      </c>
      <c r="I41" s="41"/>
      <c r="J41" s="41"/>
      <c r="K41" s="41"/>
      <c r="L41" s="41"/>
      <c r="M41" s="44"/>
    </row>
    <row r="42" spans="1:13" x14ac:dyDescent="0.25">
      <c r="A42" s="16">
        <v>45826</v>
      </c>
      <c r="B42" s="4"/>
      <c r="C42" s="4"/>
      <c r="D42" s="42" t="str">
        <f t="shared" si="6"/>
        <v/>
      </c>
      <c r="E42" s="4"/>
      <c r="F42" s="4"/>
      <c r="G42" s="42" t="str">
        <f t="shared" si="4"/>
        <v/>
      </c>
      <c r="H42" s="42" t="str">
        <f t="shared" si="2"/>
        <v/>
      </c>
      <c r="I42" s="41"/>
      <c r="J42" s="41"/>
      <c r="K42" s="41"/>
      <c r="L42" s="41"/>
      <c r="M42" s="44"/>
    </row>
    <row r="43" spans="1:13" x14ac:dyDescent="0.25">
      <c r="A43" s="16">
        <v>45827</v>
      </c>
      <c r="B43" s="4"/>
      <c r="C43" s="4"/>
      <c r="D43" s="42" t="str">
        <f t="shared" si="6"/>
        <v/>
      </c>
      <c r="E43" s="4"/>
      <c r="F43" s="4"/>
      <c r="G43" s="42" t="str">
        <f t="shared" si="4"/>
        <v/>
      </c>
      <c r="H43" s="42" t="str">
        <f t="shared" si="2"/>
        <v/>
      </c>
      <c r="I43" s="41"/>
      <c r="J43" s="41"/>
      <c r="K43" s="41"/>
      <c r="L43" s="41"/>
      <c r="M43" s="44"/>
    </row>
    <row r="44" spans="1:13" x14ac:dyDescent="0.25">
      <c r="A44" s="16">
        <v>45828</v>
      </c>
      <c r="B44" s="4"/>
      <c r="C44" s="4"/>
      <c r="D44" s="42" t="str">
        <f t="shared" si="6"/>
        <v/>
      </c>
      <c r="E44" s="4"/>
      <c r="F44" s="4"/>
      <c r="G44" s="42" t="str">
        <f t="shared" si="4"/>
        <v/>
      </c>
      <c r="H44" s="42" t="str">
        <f t="shared" si="2"/>
        <v/>
      </c>
      <c r="I44" s="41"/>
      <c r="J44" s="41"/>
      <c r="K44" s="41"/>
      <c r="L44" s="41"/>
      <c r="M44" s="44"/>
    </row>
    <row r="45" spans="1:13" x14ac:dyDescent="0.25">
      <c r="A45" s="16">
        <v>45829</v>
      </c>
      <c r="B45" s="4"/>
      <c r="C45" s="4"/>
      <c r="D45" s="42" t="str">
        <f t="shared" si="6"/>
        <v/>
      </c>
      <c r="E45" s="4"/>
      <c r="F45" s="4"/>
      <c r="G45" s="42" t="str">
        <f t="shared" si="4"/>
        <v/>
      </c>
      <c r="H45" s="42" t="str">
        <f t="shared" si="2"/>
        <v/>
      </c>
      <c r="I45" s="41"/>
      <c r="J45" s="41"/>
      <c r="K45" s="41"/>
      <c r="L45" s="41"/>
      <c r="M45" s="44"/>
    </row>
    <row r="46" spans="1:13" x14ac:dyDescent="0.25">
      <c r="A46" s="16">
        <v>45830</v>
      </c>
      <c r="B46" s="4"/>
      <c r="C46" s="4"/>
      <c r="D46" s="42" t="str">
        <f t="shared" si="6"/>
        <v/>
      </c>
      <c r="E46" s="4"/>
      <c r="F46" s="4"/>
      <c r="G46" s="42" t="str">
        <f t="shared" si="4"/>
        <v/>
      </c>
      <c r="H46" s="42" t="str">
        <f t="shared" si="2"/>
        <v/>
      </c>
      <c r="I46" s="41"/>
      <c r="J46" s="41"/>
      <c r="K46" s="41"/>
      <c r="L46" s="41"/>
      <c r="M46" s="44"/>
    </row>
    <row r="47" spans="1:13" x14ac:dyDescent="0.25">
      <c r="A47" s="16">
        <v>45831</v>
      </c>
      <c r="B47" s="4"/>
      <c r="C47" s="4"/>
      <c r="D47" s="42" t="str">
        <f t="shared" si="6"/>
        <v/>
      </c>
      <c r="E47" s="4"/>
      <c r="F47" s="4"/>
      <c r="G47" s="42" t="str">
        <f t="shared" si="4"/>
        <v/>
      </c>
      <c r="H47" s="42" t="str">
        <f t="shared" si="2"/>
        <v/>
      </c>
      <c r="I47" s="41"/>
      <c r="J47" s="41"/>
      <c r="K47" s="41"/>
      <c r="L47" s="41"/>
      <c r="M47" s="44"/>
    </row>
    <row r="48" spans="1:13" x14ac:dyDescent="0.25">
      <c r="A48" s="16">
        <v>45832</v>
      </c>
      <c r="B48" s="4"/>
      <c r="C48" s="4"/>
      <c r="D48" s="42" t="str">
        <f t="shared" si="6"/>
        <v/>
      </c>
      <c r="E48" s="4"/>
      <c r="F48" s="4"/>
      <c r="G48" s="42" t="str">
        <f t="shared" si="4"/>
        <v/>
      </c>
      <c r="H48" s="42" t="str">
        <f t="shared" si="2"/>
        <v/>
      </c>
      <c r="I48" s="41"/>
      <c r="J48" s="41"/>
      <c r="K48" s="41"/>
      <c r="L48" s="41"/>
      <c r="M48" s="44"/>
    </row>
    <row r="49" spans="1:13" x14ac:dyDescent="0.25">
      <c r="A49" s="16">
        <v>45833</v>
      </c>
      <c r="B49" s="4"/>
      <c r="C49" s="4"/>
      <c r="D49" s="42" t="str">
        <f t="shared" si="6"/>
        <v/>
      </c>
      <c r="E49" s="4"/>
      <c r="F49" s="4"/>
      <c r="G49" s="42" t="str">
        <f t="shared" si="4"/>
        <v/>
      </c>
      <c r="H49" s="42" t="str">
        <f t="shared" si="2"/>
        <v/>
      </c>
      <c r="I49" s="41"/>
      <c r="J49" s="41"/>
      <c r="K49" s="41"/>
      <c r="L49" s="41"/>
      <c r="M49" s="44"/>
    </row>
    <row r="50" spans="1:13" x14ac:dyDescent="0.25">
      <c r="A50" s="16">
        <v>45834</v>
      </c>
      <c r="B50" s="4"/>
      <c r="C50" s="4"/>
      <c r="D50" s="42" t="str">
        <f t="shared" si="6"/>
        <v/>
      </c>
      <c r="E50" s="4"/>
      <c r="F50" s="4"/>
      <c r="G50" s="42" t="str">
        <f t="shared" si="4"/>
        <v/>
      </c>
      <c r="H50" s="42" t="str">
        <f t="shared" si="2"/>
        <v/>
      </c>
      <c r="I50" s="41"/>
      <c r="J50" s="41"/>
      <c r="K50" s="41"/>
      <c r="L50" s="41"/>
      <c r="M50" s="44"/>
    </row>
    <row r="51" spans="1:13" x14ac:dyDescent="0.25">
      <c r="A51" s="16">
        <v>45835</v>
      </c>
      <c r="B51" s="4"/>
      <c r="C51" s="4"/>
      <c r="D51" s="42" t="str">
        <f t="shared" si="6"/>
        <v/>
      </c>
      <c r="E51" s="4"/>
      <c r="F51" s="4"/>
      <c r="G51" s="42" t="str">
        <f t="shared" si="4"/>
        <v/>
      </c>
      <c r="H51" s="42" t="str">
        <f t="shared" si="2"/>
        <v/>
      </c>
      <c r="I51" s="41"/>
      <c r="J51" s="41"/>
      <c r="K51" s="41"/>
      <c r="L51" s="41"/>
      <c r="M51" s="44"/>
    </row>
    <row r="52" spans="1:13" x14ac:dyDescent="0.25">
      <c r="A52" s="16">
        <v>45836</v>
      </c>
      <c r="B52" s="4"/>
      <c r="C52" s="4"/>
      <c r="D52" s="42" t="str">
        <f t="shared" si="6"/>
        <v/>
      </c>
      <c r="E52" s="4"/>
      <c r="F52" s="4"/>
      <c r="G52" s="42" t="str">
        <f t="shared" si="4"/>
        <v/>
      </c>
      <c r="H52" s="42" t="str">
        <f t="shared" si="2"/>
        <v/>
      </c>
      <c r="I52" s="41"/>
      <c r="J52" s="41"/>
      <c r="K52" s="41"/>
      <c r="L52" s="41"/>
      <c r="M52" s="44"/>
    </row>
    <row r="53" spans="1:13" x14ac:dyDescent="0.25">
      <c r="A53" s="16">
        <v>45837</v>
      </c>
      <c r="B53" s="4"/>
      <c r="C53" s="4"/>
      <c r="D53" s="42" t="str">
        <f t="shared" si="6"/>
        <v/>
      </c>
      <c r="E53" s="4"/>
      <c r="F53" s="4"/>
      <c r="G53" s="42" t="str">
        <f t="shared" si="4"/>
        <v/>
      </c>
      <c r="H53" s="42" t="str">
        <f t="shared" si="2"/>
        <v/>
      </c>
      <c r="I53" s="41"/>
      <c r="J53" s="41"/>
      <c r="K53" s="41"/>
      <c r="L53" s="41"/>
      <c r="M53" s="44"/>
    </row>
    <row r="54" spans="1:13" x14ac:dyDescent="0.25">
      <c r="A54" s="16">
        <v>45838</v>
      </c>
      <c r="B54" s="4"/>
      <c r="C54" s="4"/>
      <c r="D54" s="42" t="str">
        <f t="shared" si="6"/>
        <v/>
      </c>
      <c r="E54" s="4"/>
      <c r="F54" s="4"/>
      <c r="G54" s="42" t="str">
        <f t="shared" si="4"/>
        <v/>
      </c>
      <c r="H54" s="42" t="str">
        <f t="shared" si="2"/>
        <v/>
      </c>
      <c r="I54" s="41"/>
      <c r="J54" s="41"/>
      <c r="K54" s="41"/>
      <c r="L54" s="41"/>
      <c r="M54" s="44"/>
    </row>
    <row r="55" spans="1:13" x14ac:dyDescent="0.25">
      <c r="A55" s="16">
        <v>45839</v>
      </c>
      <c r="B55" s="4"/>
      <c r="C55" s="4"/>
      <c r="D55" s="42" t="str">
        <f t="shared" si="6"/>
        <v/>
      </c>
      <c r="E55" s="4"/>
      <c r="F55" s="4"/>
      <c r="G55" s="42" t="str">
        <f t="shared" si="4"/>
        <v/>
      </c>
      <c r="H55" s="42" t="str">
        <f t="shared" si="2"/>
        <v/>
      </c>
      <c r="I55" s="41"/>
      <c r="J55" s="41"/>
      <c r="K55" s="41"/>
      <c r="L55" s="41"/>
      <c r="M55" s="44"/>
    </row>
    <row r="56" spans="1:13" x14ac:dyDescent="0.25">
      <c r="A56" s="16">
        <v>45840</v>
      </c>
      <c r="B56" s="4"/>
      <c r="C56" s="4"/>
      <c r="D56" s="42" t="str">
        <f t="shared" si="6"/>
        <v/>
      </c>
      <c r="E56" s="4"/>
      <c r="F56" s="4"/>
      <c r="G56" s="42" t="str">
        <f t="shared" si="4"/>
        <v/>
      </c>
      <c r="H56" s="42" t="str">
        <f t="shared" si="2"/>
        <v/>
      </c>
      <c r="I56" s="41"/>
      <c r="J56" s="41"/>
      <c r="K56" s="41"/>
      <c r="L56" s="41"/>
      <c r="M56" s="44"/>
    </row>
    <row r="57" spans="1:13" x14ac:dyDescent="0.25">
      <c r="A57" s="16">
        <v>45841</v>
      </c>
      <c r="B57" s="4"/>
      <c r="C57" s="4"/>
      <c r="D57" s="42" t="str">
        <f t="shared" si="6"/>
        <v/>
      </c>
      <c r="E57" s="4"/>
      <c r="F57" s="4"/>
      <c r="G57" s="42" t="str">
        <f t="shared" si="4"/>
        <v/>
      </c>
      <c r="H57" s="42" t="str">
        <f t="shared" si="2"/>
        <v/>
      </c>
      <c r="I57" s="41"/>
      <c r="J57" s="41"/>
      <c r="K57" s="41"/>
      <c r="L57" s="41"/>
      <c r="M57" s="44"/>
    </row>
    <row r="58" spans="1:13" x14ac:dyDescent="0.25">
      <c r="A58" s="16">
        <v>45842</v>
      </c>
      <c r="B58" s="4"/>
      <c r="C58" s="4"/>
      <c r="D58" s="42" t="str">
        <f t="shared" si="6"/>
        <v/>
      </c>
      <c r="E58" s="4"/>
      <c r="F58" s="4"/>
      <c r="G58" s="42" t="str">
        <f t="shared" si="4"/>
        <v/>
      </c>
      <c r="H58" s="42" t="str">
        <f t="shared" si="2"/>
        <v/>
      </c>
      <c r="I58" s="41"/>
      <c r="J58" s="41"/>
      <c r="K58" s="41"/>
      <c r="L58" s="41"/>
      <c r="M58" s="44"/>
    </row>
    <row r="59" spans="1:13" x14ac:dyDescent="0.25">
      <c r="A59" s="16">
        <v>45843</v>
      </c>
      <c r="B59" s="4"/>
      <c r="C59" s="4"/>
      <c r="D59" s="42" t="str">
        <f t="shared" si="6"/>
        <v/>
      </c>
      <c r="E59" s="4"/>
      <c r="F59" s="4"/>
      <c r="G59" s="42" t="str">
        <f t="shared" si="4"/>
        <v/>
      </c>
      <c r="H59" s="42" t="str">
        <f t="shared" si="2"/>
        <v/>
      </c>
      <c r="I59" s="41"/>
      <c r="J59" s="41"/>
      <c r="K59" s="41"/>
      <c r="L59" s="41"/>
      <c r="M59" s="44"/>
    </row>
    <row r="60" spans="1:13" x14ac:dyDescent="0.25">
      <c r="A60" s="16">
        <v>45844</v>
      </c>
      <c r="B60" s="4"/>
      <c r="C60" s="4"/>
      <c r="D60" s="42" t="str">
        <f t="shared" si="6"/>
        <v/>
      </c>
      <c r="E60" s="4"/>
      <c r="F60" s="4"/>
      <c r="G60" s="42" t="str">
        <f t="shared" si="4"/>
        <v/>
      </c>
      <c r="H60" s="42" t="str">
        <f t="shared" si="2"/>
        <v/>
      </c>
      <c r="I60" s="41"/>
      <c r="J60" s="41"/>
      <c r="K60" s="41"/>
      <c r="L60" s="41"/>
      <c r="M60" s="44"/>
    </row>
    <row r="61" spans="1:13" x14ac:dyDescent="0.25">
      <c r="A61" s="16">
        <v>45845</v>
      </c>
      <c r="B61" s="4"/>
      <c r="C61" s="4"/>
      <c r="D61" s="42" t="str">
        <f t="shared" si="6"/>
        <v/>
      </c>
      <c r="E61" s="4"/>
      <c r="F61" s="4"/>
      <c r="G61" s="42" t="str">
        <f t="shared" si="4"/>
        <v/>
      </c>
      <c r="H61" s="42" t="str">
        <f t="shared" si="2"/>
        <v/>
      </c>
      <c r="I61" s="41"/>
      <c r="J61" s="41"/>
      <c r="K61" s="41"/>
      <c r="L61" s="41"/>
      <c r="M61" s="44"/>
    </row>
    <row r="62" spans="1:13" x14ac:dyDescent="0.25">
      <c r="A62" s="16">
        <v>45846</v>
      </c>
      <c r="B62" s="4"/>
      <c r="C62" s="4"/>
      <c r="D62" s="42" t="str">
        <f t="shared" si="6"/>
        <v/>
      </c>
      <c r="E62" s="4"/>
      <c r="F62" s="4"/>
      <c r="G62" s="42" t="str">
        <f t="shared" si="4"/>
        <v/>
      </c>
      <c r="H62" s="42" t="str">
        <f t="shared" si="2"/>
        <v/>
      </c>
      <c r="I62" s="41"/>
      <c r="J62" s="41"/>
      <c r="K62" s="41"/>
      <c r="L62" s="41"/>
      <c r="M62" s="44"/>
    </row>
    <row r="63" spans="1:13" x14ac:dyDescent="0.25">
      <c r="A63" s="16">
        <v>45847</v>
      </c>
      <c r="B63" s="4"/>
      <c r="C63" s="4"/>
      <c r="D63" s="42" t="str">
        <f t="shared" si="6"/>
        <v/>
      </c>
      <c r="E63" s="4"/>
      <c r="F63" s="4"/>
      <c r="G63" s="42" t="str">
        <f t="shared" si="4"/>
        <v/>
      </c>
      <c r="H63" s="42" t="str">
        <f t="shared" si="2"/>
        <v/>
      </c>
      <c r="I63" s="41"/>
      <c r="J63" s="41"/>
      <c r="K63" s="41"/>
      <c r="L63" s="41"/>
      <c r="M63" s="44"/>
    </row>
    <row r="64" spans="1:13" x14ac:dyDescent="0.25">
      <c r="A64" s="16">
        <v>45848</v>
      </c>
      <c r="B64" s="4"/>
      <c r="C64" s="4"/>
      <c r="D64" s="42" t="str">
        <f t="shared" si="6"/>
        <v/>
      </c>
      <c r="E64" s="4"/>
      <c r="F64" s="4"/>
      <c r="G64" s="42" t="str">
        <f t="shared" si="4"/>
        <v/>
      </c>
      <c r="H64" s="42" t="str">
        <f t="shared" si="2"/>
        <v/>
      </c>
      <c r="I64" s="41"/>
      <c r="J64" s="41"/>
      <c r="K64" s="41"/>
      <c r="L64" s="41"/>
      <c r="M64" s="44"/>
    </row>
    <row r="65" spans="1:13" x14ac:dyDescent="0.25">
      <c r="A65" s="16">
        <v>45849</v>
      </c>
      <c r="B65" s="4"/>
      <c r="C65" s="4"/>
      <c r="D65" s="42" t="str">
        <f t="shared" si="6"/>
        <v/>
      </c>
      <c r="E65" s="4"/>
      <c r="F65" s="4"/>
      <c r="G65" s="42" t="str">
        <f t="shared" si="4"/>
        <v/>
      </c>
      <c r="H65" s="42" t="str">
        <f t="shared" si="2"/>
        <v/>
      </c>
      <c r="I65" s="41"/>
      <c r="J65" s="41"/>
      <c r="K65" s="41"/>
      <c r="L65" s="41"/>
      <c r="M65" s="44"/>
    </row>
    <row r="66" spans="1:13" x14ac:dyDescent="0.25">
      <c r="A66" s="16">
        <v>45850</v>
      </c>
      <c r="B66" s="4"/>
      <c r="C66" s="4"/>
      <c r="D66" s="42" t="str">
        <f t="shared" si="6"/>
        <v/>
      </c>
      <c r="E66" s="4"/>
      <c r="F66" s="4"/>
      <c r="G66" s="42" t="str">
        <f t="shared" si="4"/>
        <v/>
      </c>
      <c r="H66" s="42" t="str">
        <f t="shared" si="2"/>
        <v/>
      </c>
      <c r="I66" s="41"/>
      <c r="J66" s="41"/>
      <c r="K66" s="41"/>
      <c r="L66" s="41"/>
      <c r="M66" s="44"/>
    </row>
    <row r="67" spans="1:13" x14ac:dyDescent="0.25">
      <c r="A67" s="16">
        <v>45851</v>
      </c>
      <c r="B67" s="4"/>
      <c r="C67" s="4"/>
      <c r="D67" s="42" t="str">
        <f t="shared" si="6"/>
        <v/>
      </c>
      <c r="E67" s="4"/>
      <c r="F67" s="4"/>
      <c r="G67" s="42" t="str">
        <f t="shared" si="4"/>
        <v/>
      </c>
      <c r="H67" s="42" t="str">
        <f t="shared" si="2"/>
        <v/>
      </c>
      <c r="I67" s="41"/>
      <c r="J67" s="41"/>
      <c r="K67" s="41"/>
      <c r="L67" s="41"/>
      <c r="M67" s="44"/>
    </row>
    <row r="68" spans="1:13" x14ac:dyDescent="0.25">
      <c r="A68" s="16">
        <v>45852</v>
      </c>
      <c r="B68" s="4"/>
      <c r="C68" s="4"/>
      <c r="D68" s="42" t="str">
        <f t="shared" si="6"/>
        <v/>
      </c>
      <c r="E68" s="4"/>
      <c r="F68" s="4"/>
      <c r="G68" s="42" t="str">
        <f t="shared" si="4"/>
        <v/>
      </c>
      <c r="H68" s="42" t="str">
        <f t="shared" ref="H68:H131" si="7">IF(E68&gt;AC$6,"E",IF(E68&gt;AC$5,"V",IF(E68&gt;AC$4,"H",IF(E68&gt;AC$3,"M",IF(AND(E68&gt;=0,E68&lt;&gt;""),"L","")))))</f>
        <v/>
      </c>
      <c r="I68" s="41"/>
      <c r="J68" s="41"/>
      <c r="K68" s="41"/>
      <c r="L68" s="41"/>
      <c r="M68" s="44"/>
    </row>
    <row r="69" spans="1:13" x14ac:dyDescent="0.25">
      <c r="A69" s="16">
        <v>45853</v>
      </c>
      <c r="B69" s="4"/>
      <c r="C69" s="4"/>
      <c r="D69" s="42" t="str">
        <f t="shared" si="6"/>
        <v/>
      </c>
      <c r="E69" s="4"/>
      <c r="F69" s="4"/>
      <c r="G69" s="42" t="str">
        <f t="shared" si="4"/>
        <v/>
      </c>
      <c r="H69" s="42" t="str">
        <f t="shared" si="7"/>
        <v/>
      </c>
      <c r="I69" s="41"/>
      <c r="J69" s="41"/>
      <c r="K69" s="41"/>
      <c r="L69" s="41"/>
      <c r="M69" s="44"/>
    </row>
    <row r="70" spans="1:13" x14ac:dyDescent="0.25">
      <c r="A70" s="16">
        <v>45854</v>
      </c>
      <c r="B70" s="4"/>
      <c r="C70" s="4"/>
      <c r="D70" s="42" t="str">
        <f t="shared" si="6"/>
        <v/>
      </c>
      <c r="E70" s="4"/>
      <c r="F70" s="4"/>
      <c r="G70" s="42" t="str">
        <f t="shared" si="4"/>
        <v/>
      </c>
      <c r="H70" s="42" t="str">
        <f t="shared" si="7"/>
        <v/>
      </c>
      <c r="I70" s="41"/>
      <c r="J70" s="41"/>
      <c r="K70" s="41"/>
      <c r="L70" s="41"/>
      <c r="M70" s="44"/>
    </row>
    <row r="71" spans="1:13" x14ac:dyDescent="0.25">
      <c r="A71" s="16">
        <v>45855</v>
      </c>
      <c r="B71" s="4"/>
      <c r="C71" s="4"/>
      <c r="D71" s="42" t="str">
        <f t="shared" si="6"/>
        <v/>
      </c>
      <c r="E71" s="4"/>
      <c r="F71" s="4"/>
      <c r="G71" s="42" t="str">
        <f t="shared" si="4"/>
        <v/>
      </c>
      <c r="H71" s="42" t="str">
        <f t="shared" si="7"/>
        <v/>
      </c>
      <c r="I71" s="41"/>
      <c r="J71" s="41"/>
      <c r="K71" s="41"/>
      <c r="L71" s="41"/>
      <c r="M71" s="44"/>
    </row>
    <row r="72" spans="1:13" x14ac:dyDescent="0.25">
      <c r="A72" s="16">
        <v>45856</v>
      </c>
      <c r="B72" s="4"/>
      <c r="C72" s="4"/>
      <c r="D72" s="42" t="str">
        <f t="shared" si="6"/>
        <v/>
      </c>
      <c r="E72" s="4"/>
      <c r="F72" s="4"/>
      <c r="G72" s="42" t="str">
        <f t="shared" si="4"/>
        <v/>
      </c>
      <c r="H72" s="42" t="str">
        <f t="shared" si="7"/>
        <v/>
      </c>
      <c r="I72" s="41"/>
      <c r="J72" s="41"/>
      <c r="K72" s="41"/>
      <c r="L72" s="41"/>
      <c r="M72" s="44"/>
    </row>
    <row r="73" spans="1:13" x14ac:dyDescent="0.25">
      <c r="A73" s="16">
        <v>45857</v>
      </c>
      <c r="B73" s="4"/>
      <c r="C73" s="4"/>
      <c r="D73" s="42" t="str">
        <f t="shared" si="6"/>
        <v/>
      </c>
      <c r="E73" s="4"/>
      <c r="F73" s="4"/>
      <c r="G73" s="42" t="str">
        <f t="shared" si="4"/>
        <v/>
      </c>
      <c r="H73" s="42" t="str">
        <f t="shared" si="7"/>
        <v/>
      </c>
      <c r="I73" s="41"/>
      <c r="J73" s="41"/>
      <c r="K73" s="41"/>
      <c r="L73" s="41"/>
      <c r="M73" s="44"/>
    </row>
    <row r="74" spans="1:13" x14ac:dyDescent="0.25">
      <c r="A74" s="16">
        <v>45858</v>
      </c>
      <c r="B74" s="4"/>
      <c r="C74" s="4"/>
      <c r="D74" s="42" t="str">
        <f t="shared" si="6"/>
        <v/>
      </c>
      <c r="E74" s="4"/>
      <c r="F74" s="4"/>
      <c r="G74" s="42" t="str">
        <f t="shared" ref="G74:G137" si="8">IF(F74&gt;AB$4,"H",IF(F74&gt;AB$3,"M",IF(AND(F74&gt;=0,F74&lt;&gt;""),"L","")))</f>
        <v/>
      </c>
      <c r="H74" s="42" t="str">
        <f t="shared" si="7"/>
        <v/>
      </c>
      <c r="I74" s="41"/>
      <c r="J74" s="41"/>
      <c r="K74" s="41"/>
      <c r="L74" s="41"/>
      <c r="M74" s="44"/>
    </row>
    <row r="75" spans="1:13" x14ac:dyDescent="0.25">
      <c r="A75" s="16">
        <v>45859</v>
      </c>
      <c r="B75" s="4"/>
      <c r="C75" s="4"/>
      <c r="D75" s="42" t="str">
        <f t="shared" si="6"/>
        <v/>
      </c>
      <c r="E75" s="4"/>
      <c r="F75" s="4"/>
      <c r="G75" s="42" t="str">
        <f t="shared" si="8"/>
        <v/>
      </c>
      <c r="H75" s="42" t="str">
        <f t="shared" si="7"/>
        <v/>
      </c>
      <c r="I75" s="41"/>
      <c r="J75" s="41"/>
      <c r="K75" s="41"/>
      <c r="L75" s="41"/>
      <c r="M75" s="44"/>
    </row>
    <row r="76" spans="1:13" x14ac:dyDescent="0.25">
      <c r="A76" s="16">
        <v>45860</v>
      </c>
      <c r="B76" s="4"/>
      <c r="C76" s="4"/>
      <c r="D76" s="42" t="str">
        <f t="shared" si="6"/>
        <v/>
      </c>
      <c r="E76" s="4"/>
      <c r="F76" s="4"/>
      <c r="G76" s="42" t="str">
        <f t="shared" si="8"/>
        <v/>
      </c>
      <c r="H76" s="42" t="str">
        <f t="shared" si="7"/>
        <v/>
      </c>
      <c r="I76" s="41"/>
      <c r="J76" s="41"/>
      <c r="K76" s="41"/>
      <c r="L76" s="41"/>
      <c r="M76" s="44"/>
    </row>
    <row r="77" spans="1:13" x14ac:dyDescent="0.25">
      <c r="A77" s="16">
        <v>45861</v>
      </c>
      <c r="B77" s="4"/>
      <c r="C77" s="4"/>
      <c r="D77" s="42" t="str">
        <f t="shared" si="6"/>
        <v/>
      </c>
      <c r="E77" s="4"/>
      <c r="F77" s="4"/>
      <c r="G77" s="42" t="str">
        <f t="shared" si="8"/>
        <v/>
      </c>
      <c r="H77" s="42" t="str">
        <f t="shared" si="7"/>
        <v/>
      </c>
      <c r="I77" s="41"/>
      <c r="J77" s="41"/>
      <c r="K77" s="41"/>
      <c r="L77" s="41"/>
      <c r="M77" s="44"/>
    </row>
    <row r="78" spans="1:13" x14ac:dyDescent="0.25">
      <c r="A78" s="16">
        <v>45862</v>
      </c>
      <c r="B78" s="4"/>
      <c r="C78" s="4"/>
      <c r="D78" s="42" t="str">
        <f t="shared" si="6"/>
        <v/>
      </c>
      <c r="E78" s="4"/>
      <c r="F78" s="4"/>
      <c r="G78" s="42" t="str">
        <f t="shared" si="8"/>
        <v/>
      </c>
      <c r="H78" s="42" t="str">
        <f t="shared" si="7"/>
        <v/>
      </c>
      <c r="I78" s="41"/>
      <c r="J78" s="41"/>
      <c r="K78" s="41"/>
      <c r="L78" s="41"/>
      <c r="M78" s="44"/>
    </row>
    <row r="79" spans="1:13" x14ac:dyDescent="0.25">
      <c r="A79" s="16">
        <v>45863</v>
      </c>
      <c r="B79" s="4"/>
      <c r="C79" s="4"/>
      <c r="D79" s="42" t="str">
        <f t="shared" si="6"/>
        <v/>
      </c>
      <c r="E79" s="4"/>
      <c r="F79" s="4"/>
      <c r="G79" s="42" t="str">
        <f t="shared" si="8"/>
        <v/>
      </c>
      <c r="H79" s="42" t="str">
        <f t="shared" si="7"/>
        <v/>
      </c>
      <c r="I79" s="41"/>
      <c r="J79" s="41"/>
      <c r="K79" s="41"/>
      <c r="L79" s="41"/>
      <c r="M79" s="44"/>
    </row>
    <row r="80" spans="1:13" x14ac:dyDescent="0.25">
      <c r="A80" s="16">
        <v>45864</v>
      </c>
      <c r="B80" s="4"/>
      <c r="C80" s="4"/>
      <c r="D80" s="42" t="str">
        <f t="shared" si="6"/>
        <v/>
      </c>
      <c r="E80" s="4"/>
      <c r="F80" s="4"/>
      <c r="G80" s="42" t="str">
        <f t="shared" si="8"/>
        <v/>
      </c>
      <c r="H80" s="42" t="str">
        <f t="shared" si="7"/>
        <v/>
      </c>
      <c r="I80" s="41"/>
      <c r="J80" s="41"/>
      <c r="K80" s="41"/>
      <c r="L80" s="41"/>
      <c r="M80" s="44"/>
    </row>
    <row r="81" spans="1:13" x14ac:dyDescent="0.25">
      <c r="A81" s="16">
        <v>45865</v>
      </c>
      <c r="B81" s="4"/>
      <c r="C81" s="4"/>
      <c r="D81" s="42" t="str">
        <f t="shared" si="6"/>
        <v/>
      </c>
      <c r="E81" s="4"/>
      <c r="F81" s="4"/>
      <c r="G81" s="42" t="str">
        <f t="shared" si="8"/>
        <v/>
      </c>
      <c r="H81" s="42" t="str">
        <f t="shared" si="7"/>
        <v/>
      </c>
      <c r="I81" s="41"/>
      <c r="J81" s="41"/>
      <c r="K81" s="41"/>
      <c r="L81" s="41"/>
      <c r="M81" s="44"/>
    </row>
    <row r="82" spans="1:13" x14ac:dyDescent="0.25">
      <c r="A82" s="16">
        <v>45866</v>
      </c>
      <c r="B82" s="4"/>
      <c r="C82" s="4"/>
      <c r="D82" s="42" t="str">
        <f t="shared" si="6"/>
        <v/>
      </c>
      <c r="E82" s="4"/>
      <c r="F82" s="4"/>
      <c r="G82" s="42" t="str">
        <f t="shared" si="8"/>
        <v/>
      </c>
      <c r="H82" s="42" t="str">
        <f t="shared" si="7"/>
        <v/>
      </c>
      <c r="I82" s="41"/>
      <c r="J82" s="41"/>
      <c r="K82" s="41"/>
      <c r="L82" s="41"/>
      <c r="M82" s="44"/>
    </row>
    <row r="83" spans="1:13" x14ac:dyDescent="0.25">
      <c r="A83" s="16">
        <v>45867</v>
      </c>
      <c r="B83" s="4"/>
      <c r="C83" s="4"/>
      <c r="D83" s="42" t="str">
        <f t="shared" ref="D83:D146" si="9">IF(C83&gt;AB$4,"H",IF(C83&gt;AB$3,"M",IF(AND(C83&gt;=0,C83&lt;&gt;""),"L","")))</f>
        <v/>
      </c>
      <c r="E83" s="4"/>
      <c r="F83" s="4"/>
      <c r="G83" s="42" t="str">
        <f t="shared" si="8"/>
        <v/>
      </c>
      <c r="H83" s="42" t="str">
        <f t="shared" si="7"/>
        <v/>
      </c>
      <c r="I83" s="41"/>
      <c r="J83" s="41"/>
      <c r="K83" s="41"/>
      <c r="L83" s="41"/>
      <c r="M83" s="44"/>
    </row>
    <row r="84" spans="1:13" x14ac:dyDescent="0.25">
      <c r="A84" s="16">
        <v>45868</v>
      </c>
      <c r="B84" s="4"/>
      <c r="C84" s="4"/>
      <c r="D84" s="42" t="str">
        <f t="shared" si="9"/>
        <v/>
      </c>
      <c r="E84" s="4"/>
      <c r="F84" s="4"/>
      <c r="G84" s="42" t="str">
        <f t="shared" si="8"/>
        <v/>
      </c>
      <c r="H84" s="42" t="str">
        <f t="shared" si="7"/>
        <v/>
      </c>
      <c r="I84" s="41"/>
      <c r="J84" s="41"/>
      <c r="K84" s="41"/>
      <c r="L84" s="41"/>
      <c r="M84" s="44"/>
    </row>
    <row r="85" spans="1:13" x14ac:dyDescent="0.25">
      <c r="A85" s="16">
        <v>45869</v>
      </c>
      <c r="B85" s="4"/>
      <c r="C85" s="4"/>
      <c r="D85" s="42" t="str">
        <f t="shared" si="9"/>
        <v/>
      </c>
      <c r="E85" s="4"/>
      <c r="F85" s="4"/>
      <c r="G85" s="42" t="str">
        <f t="shared" si="8"/>
        <v/>
      </c>
      <c r="H85" s="42" t="str">
        <f t="shared" si="7"/>
        <v/>
      </c>
      <c r="I85" s="41"/>
      <c r="J85" s="41"/>
      <c r="K85" s="41"/>
      <c r="L85" s="41"/>
      <c r="M85" s="44"/>
    </row>
    <row r="86" spans="1:13" x14ac:dyDescent="0.25">
      <c r="A86" s="16">
        <v>45870</v>
      </c>
      <c r="B86" s="4"/>
      <c r="C86" s="4"/>
      <c r="D86" s="42" t="str">
        <f t="shared" si="9"/>
        <v/>
      </c>
      <c r="E86" s="4"/>
      <c r="F86" s="4"/>
      <c r="G86" s="42" t="str">
        <f t="shared" si="8"/>
        <v/>
      </c>
      <c r="H86" s="42" t="str">
        <f t="shared" si="7"/>
        <v/>
      </c>
      <c r="I86" s="41"/>
      <c r="J86" s="41"/>
      <c r="K86" s="41"/>
      <c r="L86" s="41"/>
      <c r="M86" s="44"/>
    </row>
    <row r="87" spans="1:13" x14ac:dyDescent="0.25">
      <c r="A87" s="16">
        <v>45871</v>
      </c>
      <c r="B87" s="4"/>
      <c r="C87" s="4"/>
      <c r="D87" s="42" t="str">
        <f t="shared" si="9"/>
        <v/>
      </c>
      <c r="E87" s="4"/>
      <c r="F87" s="4"/>
      <c r="G87" s="42" t="str">
        <f t="shared" si="8"/>
        <v/>
      </c>
      <c r="H87" s="42" t="str">
        <f t="shared" si="7"/>
        <v/>
      </c>
      <c r="I87" s="41"/>
      <c r="J87" s="41"/>
      <c r="K87" s="41"/>
      <c r="L87" s="41"/>
      <c r="M87" s="44"/>
    </row>
    <row r="88" spans="1:13" x14ac:dyDescent="0.25">
      <c r="A88" s="16">
        <v>45872</v>
      </c>
      <c r="B88" s="4"/>
      <c r="C88" s="4"/>
      <c r="D88" s="42" t="str">
        <f t="shared" si="9"/>
        <v/>
      </c>
      <c r="E88" s="4"/>
      <c r="F88" s="4"/>
      <c r="G88" s="42" t="str">
        <f t="shared" si="8"/>
        <v/>
      </c>
      <c r="H88" s="42" t="str">
        <f t="shared" si="7"/>
        <v/>
      </c>
      <c r="I88" s="41"/>
      <c r="J88" s="41"/>
      <c r="K88" s="41"/>
      <c r="L88" s="41"/>
      <c r="M88" s="44"/>
    </row>
    <row r="89" spans="1:13" x14ac:dyDescent="0.25">
      <c r="A89" s="16">
        <v>45873</v>
      </c>
      <c r="B89" s="4"/>
      <c r="C89" s="4"/>
      <c r="D89" s="42" t="str">
        <f t="shared" si="9"/>
        <v/>
      </c>
      <c r="E89" s="4"/>
      <c r="F89" s="4"/>
      <c r="G89" s="42" t="str">
        <f t="shared" si="8"/>
        <v/>
      </c>
      <c r="H89" s="42" t="str">
        <f t="shared" si="7"/>
        <v/>
      </c>
      <c r="I89" s="41"/>
      <c r="J89" s="41"/>
      <c r="K89" s="41"/>
      <c r="L89" s="41"/>
      <c r="M89" s="44"/>
    </row>
    <row r="90" spans="1:13" x14ac:dyDescent="0.25">
      <c r="A90" s="16">
        <v>45874</v>
      </c>
      <c r="B90" s="4"/>
      <c r="C90" s="4"/>
      <c r="D90" s="42" t="str">
        <f t="shared" si="9"/>
        <v/>
      </c>
      <c r="E90" s="4"/>
      <c r="F90" s="4"/>
      <c r="G90" s="42" t="str">
        <f t="shared" si="8"/>
        <v/>
      </c>
      <c r="H90" s="42" t="str">
        <f t="shared" si="7"/>
        <v/>
      </c>
      <c r="I90" s="41"/>
      <c r="J90" s="41"/>
      <c r="K90" s="41"/>
      <c r="L90" s="41"/>
      <c r="M90" s="44"/>
    </row>
    <row r="91" spans="1:13" x14ac:dyDescent="0.25">
      <c r="A91" s="16">
        <v>45875</v>
      </c>
      <c r="B91" s="4"/>
      <c r="C91" s="4"/>
      <c r="D91" s="42" t="str">
        <f t="shared" si="9"/>
        <v/>
      </c>
      <c r="E91" s="4"/>
      <c r="F91" s="4"/>
      <c r="G91" s="42" t="str">
        <f t="shared" si="8"/>
        <v/>
      </c>
      <c r="H91" s="42" t="str">
        <f t="shared" si="7"/>
        <v/>
      </c>
      <c r="I91" s="41"/>
      <c r="J91" s="41"/>
      <c r="K91" s="41"/>
      <c r="L91" s="41"/>
      <c r="M91" s="44"/>
    </row>
    <row r="92" spans="1:13" x14ac:dyDescent="0.25">
      <c r="A92" s="16">
        <v>45876</v>
      </c>
      <c r="B92" s="4"/>
      <c r="C92" s="4"/>
      <c r="D92" s="42" t="str">
        <f t="shared" si="9"/>
        <v/>
      </c>
      <c r="E92" s="4"/>
      <c r="F92" s="4"/>
      <c r="G92" s="42" t="str">
        <f t="shared" si="8"/>
        <v/>
      </c>
      <c r="H92" s="42" t="str">
        <f t="shared" si="7"/>
        <v/>
      </c>
      <c r="I92" s="41"/>
      <c r="J92" s="41"/>
      <c r="K92" s="41"/>
      <c r="L92" s="41"/>
      <c r="M92" s="44"/>
    </row>
    <row r="93" spans="1:13" x14ac:dyDescent="0.25">
      <c r="A93" s="16">
        <v>45877</v>
      </c>
      <c r="B93" s="4"/>
      <c r="C93" s="4"/>
      <c r="D93" s="42" t="str">
        <f t="shared" si="9"/>
        <v/>
      </c>
      <c r="E93" s="4"/>
      <c r="F93" s="4"/>
      <c r="G93" s="42" t="str">
        <f t="shared" si="8"/>
        <v/>
      </c>
      <c r="H93" s="42" t="str">
        <f t="shared" si="7"/>
        <v/>
      </c>
      <c r="I93" s="41"/>
      <c r="J93" s="41"/>
      <c r="K93" s="41"/>
      <c r="L93" s="41"/>
      <c r="M93" s="44"/>
    </row>
    <row r="94" spans="1:13" x14ac:dyDescent="0.25">
      <c r="A94" s="16">
        <v>45878</v>
      </c>
      <c r="B94" s="4"/>
      <c r="C94" s="4"/>
      <c r="D94" s="42" t="str">
        <f t="shared" si="9"/>
        <v/>
      </c>
      <c r="E94" s="4"/>
      <c r="F94" s="4"/>
      <c r="G94" s="42" t="str">
        <f t="shared" si="8"/>
        <v/>
      </c>
      <c r="H94" s="42" t="str">
        <f t="shared" si="7"/>
        <v/>
      </c>
      <c r="I94" s="41"/>
      <c r="J94" s="41"/>
      <c r="K94" s="41"/>
      <c r="L94" s="41"/>
      <c r="M94" s="44"/>
    </row>
    <row r="95" spans="1:13" x14ac:dyDescent="0.25">
      <c r="A95" s="16">
        <v>45879</v>
      </c>
      <c r="B95" s="4"/>
      <c r="C95" s="4"/>
      <c r="D95" s="42" t="str">
        <f t="shared" si="9"/>
        <v/>
      </c>
      <c r="E95" s="4"/>
      <c r="F95" s="4"/>
      <c r="G95" s="42" t="str">
        <f t="shared" si="8"/>
        <v/>
      </c>
      <c r="H95" s="42" t="str">
        <f t="shared" si="7"/>
        <v/>
      </c>
      <c r="I95" s="41"/>
      <c r="J95" s="41"/>
      <c r="K95" s="41"/>
      <c r="L95" s="41"/>
      <c r="M95" s="44"/>
    </row>
    <row r="96" spans="1:13" x14ac:dyDescent="0.25">
      <c r="A96" s="16">
        <v>45880</v>
      </c>
      <c r="B96" s="4"/>
      <c r="C96" s="4"/>
      <c r="D96" s="42" t="str">
        <f t="shared" si="9"/>
        <v/>
      </c>
      <c r="E96" s="4"/>
      <c r="F96" s="4"/>
      <c r="G96" s="42" t="str">
        <f t="shared" si="8"/>
        <v/>
      </c>
      <c r="H96" s="42" t="str">
        <f t="shared" si="7"/>
        <v/>
      </c>
      <c r="I96" s="41"/>
      <c r="J96" s="41"/>
      <c r="K96" s="41"/>
      <c r="L96" s="41"/>
      <c r="M96" s="44"/>
    </row>
    <row r="97" spans="1:13" x14ac:dyDescent="0.25">
      <c r="A97" s="16">
        <v>45881</v>
      </c>
      <c r="B97" s="4"/>
      <c r="C97" s="4"/>
      <c r="D97" s="42" t="str">
        <f t="shared" si="9"/>
        <v/>
      </c>
      <c r="E97" s="4"/>
      <c r="F97" s="4"/>
      <c r="G97" s="42" t="str">
        <f t="shared" si="8"/>
        <v/>
      </c>
      <c r="H97" s="42" t="str">
        <f t="shared" si="7"/>
        <v/>
      </c>
      <c r="I97" s="41"/>
      <c r="J97" s="41"/>
      <c r="K97" s="41"/>
      <c r="L97" s="41"/>
      <c r="M97" s="44"/>
    </row>
    <row r="98" spans="1:13" x14ac:dyDescent="0.25">
      <c r="A98" s="16">
        <v>45882</v>
      </c>
      <c r="B98" s="4"/>
      <c r="C98" s="4"/>
      <c r="D98" s="42" t="str">
        <f t="shared" si="9"/>
        <v/>
      </c>
      <c r="E98" s="4"/>
      <c r="F98" s="4"/>
      <c r="G98" s="42" t="str">
        <f t="shared" si="8"/>
        <v/>
      </c>
      <c r="H98" s="42" t="str">
        <f t="shared" si="7"/>
        <v/>
      </c>
      <c r="I98" s="41"/>
      <c r="J98" s="41"/>
      <c r="K98" s="41"/>
      <c r="L98" s="41"/>
      <c r="M98" s="44"/>
    </row>
    <row r="99" spans="1:13" x14ac:dyDescent="0.25">
      <c r="A99" s="16">
        <v>45883</v>
      </c>
      <c r="B99" s="4"/>
      <c r="C99" s="4"/>
      <c r="D99" s="42" t="str">
        <f t="shared" si="9"/>
        <v/>
      </c>
      <c r="E99" s="4"/>
      <c r="F99" s="4"/>
      <c r="G99" s="42" t="str">
        <f t="shared" si="8"/>
        <v/>
      </c>
      <c r="H99" s="42" t="str">
        <f t="shared" si="7"/>
        <v/>
      </c>
      <c r="I99" s="41"/>
      <c r="J99" s="41"/>
      <c r="K99" s="41"/>
      <c r="L99" s="41"/>
      <c r="M99" s="44"/>
    </row>
    <row r="100" spans="1:13" x14ac:dyDescent="0.25">
      <c r="A100" s="16">
        <v>45884</v>
      </c>
      <c r="B100" s="4"/>
      <c r="C100" s="4"/>
      <c r="D100" s="42" t="str">
        <f t="shared" si="9"/>
        <v/>
      </c>
      <c r="E100" s="4"/>
      <c r="F100" s="4"/>
      <c r="G100" s="42" t="str">
        <f t="shared" si="8"/>
        <v/>
      </c>
      <c r="H100" s="42" t="str">
        <f t="shared" si="7"/>
        <v/>
      </c>
      <c r="I100" s="41"/>
      <c r="J100" s="41"/>
      <c r="K100" s="41"/>
      <c r="L100" s="41"/>
      <c r="M100" s="44"/>
    </row>
    <row r="101" spans="1:13" x14ac:dyDescent="0.25">
      <c r="A101" s="16">
        <v>45885</v>
      </c>
      <c r="B101" s="4"/>
      <c r="C101" s="4"/>
      <c r="D101" s="42" t="str">
        <f t="shared" si="9"/>
        <v/>
      </c>
      <c r="E101" s="4"/>
      <c r="F101" s="4"/>
      <c r="G101" s="42" t="str">
        <f t="shared" si="8"/>
        <v/>
      </c>
      <c r="H101" s="42" t="str">
        <f t="shared" si="7"/>
        <v/>
      </c>
      <c r="I101" s="41"/>
      <c r="J101" s="41"/>
      <c r="K101" s="41"/>
      <c r="L101" s="41"/>
      <c r="M101" s="44"/>
    </row>
    <row r="102" spans="1:13" x14ac:dyDescent="0.25">
      <c r="A102" s="16">
        <v>45886</v>
      </c>
      <c r="B102" s="4"/>
      <c r="C102" s="4"/>
      <c r="D102" s="42" t="str">
        <f t="shared" si="9"/>
        <v/>
      </c>
      <c r="E102" s="4"/>
      <c r="F102" s="4"/>
      <c r="G102" s="42" t="str">
        <f t="shared" si="8"/>
        <v/>
      </c>
      <c r="H102" s="42" t="str">
        <f t="shared" si="7"/>
        <v/>
      </c>
      <c r="I102" s="41"/>
      <c r="J102" s="41"/>
      <c r="K102" s="41"/>
      <c r="L102" s="41"/>
      <c r="M102" s="44"/>
    </row>
    <row r="103" spans="1:13" x14ac:dyDescent="0.25">
      <c r="A103" s="16">
        <v>45887</v>
      </c>
      <c r="B103" s="4"/>
      <c r="C103" s="4"/>
      <c r="D103" s="42" t="str">
        <f t="shared" si="9"/>
        <v/>
      </c>
      <c r="E103" s="4"/>
      <c r="F103" s="4"/>
      <c r="G103" s="42" t="str">
        <f t="shared" si="8"/>
        <v/>
      </c>
      <c r="H103" s="42" t="str">
        <f t="shared" si="7"/>
        <v/>
      </c>
      <c r="I103" s="41"/>
      <c r="J103" s="41"/>
      <c r="K103" s="41"/>
      <c r="L103" s="41"/>
      <c r="M103" s="44"/>
    </row>
    <row r="104" spans="1:13" x14ac:dyDescent="0.25">
      <c r="A104" s="16">
        <v>45888</v>
      </c>
      <c r="B104" s="4"/>
      <c r="C104" s="4"/>
      <c r="D104" s="42" t="str">
        <f t="shared" si="9"/>
        <v/>
      </c>
      <c r="E104" s="4"/>
      <c r="F104" s="4"/>
      <c r="G104" s="42" t="str">
        <f t="shared" si="8"/>
        <v/>
      </c>
      <c r="H104" s="42" t="str">
        <f t="shared" si="7"/>
        <v/>
      </c>
      <c r="I104" s="41"/>
      <c r="J104" s="41"/>
      <c r="K104" s="41"/>
      <c r="L104" s="41"/>
      <c r="M104" s="44"/>
    </row>
    <row r="105" spans="1:13" x14ac:dyDescent="0.25">
      <c r="A105" s="16">
        <v>45889</v>
      </c>
      <c r="B105" s="4"/>
      <c r="C105" s="4"/>
      <c r="D105" s="42" t="str">
        <f t="shared" si="9"/>
        <v/>
      </c>
      <c r="E105" s="4"/>
      <c r="F105" s="4"/>
      <c r="G105" s="42" t="str">
        <f t="shared" si="8"/>
        <v/>
      </c>
      <c r="H105" s="42" t="str">
        <f t="shared" si="7"/>
        <v/>
      </c>
      <c r="I105" s="41"/>
      <c r="J105" s="41"/>
      <c r="K105" s="41"/>
      <c r="L105" s="41"/>
      <c r="M105" s="44"/>
    </row>
    <row r="106" spans="1:13" x14ac:dyDescent="0.25">
      <c r="A106" s="16">
        <v>45890</v>
      </c>
      <c r="B106" s="4"/>
      <c r="C106" s="4"/>
      <c r="D106" s="42" t="str">
        <f t="shared" si="9"/>
        <v/>
      </c>
      <c r="E106" s="4"/>
      <c r="F106" s="4"/>
      <c r="G106" s="42" t="str">
        <f t="shared" si="8"/>
        <v/>
      </c>
      <c r="H106" s="42" t="str">
        <f t="shared" si="7"/>
        <v/>
      </c>
      <c r="I106" s="41"/>
      <c r="J106" s="41"/>
      <c r="K106" s="41"/>
      <c r="L106" s="41"/>
      <c r="M106" s="44"/>
    </row>
    <row r="107" spans="1:13" x14ac:dyDescent="0.25">
      <c r="A107" s="16">
        <v>45891</v>
      </c>
      <c r="B107" s="4"/>
      <c r="C107" s="4"/>
      <c r="D107" s="42" t="str">
        <f t="shared" si="9"/>
        <v/>
      </c>
      <c r="E107" s="4"/>
      <c r="F107" s="4"/>
      <c r="G107" s="42" t="str">
        <f t="shared" si="8"/>
        <v/>
      </c>
      <c r="H107" s="42" t="str">
        <f t="shared" si="7"/>
        <v/>
      </c>
      <c r="I107" s="41"/>
      <c r="J107" s="41"/>
      <c r="K107" s="41"/>
      <c r="L107" s="41"/>
      <c r="M107" s="44"/>
    </row>
    <row r="108" spans="1:13" x14ac:dyDescent="0.25">
      <c r="A108" s="16">
        <v>45892</v>
      </c>
      <c r="B108" s="4"/>
      <c r="C108" s="4"/>
      <c r="D108" s="42" t="str">
        <f t="shared" si="9"/>
        <v/>
      </c>
      <c r="E108" s="4"/>
      <c r="F108" s="4"/>
      <c r="G108" s="42" t="str">
        <f t="shared" si="8"/>
        <v/>
      </c>
      <c r="H108" s="42" t="str">
        <f t="shared" si="7"/>
        <v/>
      </c>
      <c r="I108" s="41"/>
      <c r="J108" s="41"/>
      <c r="K108" s="41"/>
      <c r="L108" s="41"/>
      <c r="M108" s="44"/>
    </row>
    <row r="109" spans="1:13" x14ac:dyDescent="0.25">
      <c r="A109" s="16">
        <v>45893</v>
      </c>
      <c r="B109" s="4"/>
      <c r="C109" s="4"/>
      <c r="D109" s="42" t="str">
        <f t="shared" si="9"/>
        <v/>
      </c>
      <c r="E109" s="4"/>
      <c r="F109" s="4"/>
      <c r="G109" s="42" t="str">
        <f t="shared" si="8"/>
        <v/>
      </c>
      <c r="H109" s="42" t="str">
        <f t="shared" si="7"/>
        <v/>
      </c>
      <c r="I109" s="41"/>
      <c r="J109" s="41"/>
      <c r="K109" s="41"/>
      <c r="L109" s="41"/>
      <c r="M109" s="44"/>
    </row>
    <row r="110" spans="1:13" x14ac:dyDescent="0.25">
      <c r="A110" s="16">
        <v>45894</v>
      </c>
      <c r="B110" s="4"/>
      <c r="C110" s="4"/>
      <c r="D110" s="42" t="str">
        <f t="shared" si="9"/>
        <v/>
      </c>
      <c r="E110" s="4"/>
      <c r="F110" s="4"/>
      <c r="G110" s="42" t="str">
        <f t="shared" si="8"/>
        <v/>
      </c>
      <c r="H110" s="42" t="str">
        <f t="shared" si="7"/>
        <v/>
      </c>
      <c r="I110" s="41"/>
      <c r="J110" s="41"/>
      <c r="K110" s="41"/>
      <c r="L110" s="41"/>
      <c r="M110" s="44"/>
    </row>
    <row r="111" spans="1:13" x14ac:dyDescent="0.25">
      <c r="A111" s="16">
        <v>45895</v>
      </c>
      <c r="B111" s="4"/>
      <c r="C111" s="4"/>
      <c r="D111" s="42" t="str">
        <f t="shared" si="9"/>
        <v/>
      </c>
      <c r="E111" s="4"/>
      <c r="F111" s="4"/>
      <c r="G111" s="42" t="str">
        <f t="shared" si="8"/>
        <v/>
      </c>
      <c r="H111" s="42" t="str">
        <f t="shared" si="7"/>
        <v/>
      </c>
      <c r="I111" s="41"/>
      <c r="J111" s="41"/>
      <c r="K111" s="41"/>
      <c r="L111" s="41"/>
      <c r="M111" s="44"/>
    </row>
    <row r="112" spans="1:13" x14ac:dyDescent="0.25">
      <c r="A112" s="16">
        <v>45896</v>
      </c>
      <c r="B112" s="4"/>
      <c r="C112" s="4"/>
      <c r="D112" s="42" t="str">
        <f t="shared" si="9"/>
        <v/>
      </c>
      <c r="E112" s="4"/>
      <c r="F112" s="4"/>
      <c r="G112" s="42" t="str">
        <f t="shared" si="8"/>
        <v/>
      </c>
      <c r="H112" s="42" t="str">
        <f t="shared" si="7"/>
        <v/>
      </c>
      <c r="I112" s="41"/>
      <c r="J112" s="41"/>
      <c r="K112" s="41"/>
      <c r="L112" s="41"/>
      <c r="M112" s="44"/>
    </row>
    <row r="113" spans="1:18" x14ac:dyDescent="0.25">
      <c r="A113" s="16">
        <v>45897</v>
      </c>
      <c r="B113" s="4"/>
      <c r="C113" s="4"/>
      <c r="D113" s="42" t="str">
        <f t="shared" si="9"/>
        <v/>
      </c>
      <c r="E113" s="4"/>
      <c r="F113" s="4"/>
      <c r="G113" s="42" t="str">
        <f t="shared" si="8"/>
        <v/>
      </c>
      <c r="H113" s="42" t="str">
        <f t="shared" si="7"/>
        <v/>
      </c>
      <c r="I113" s="41"/>
      <c r="J113" s="41"/>
      <c r="K113" s="41"/>
      <c r="L113" s="41"/>
      <c r="M113" s="44"/>
    </row>
    <row r="114" spans="1:18" x14ac:dyDescent="0.25">
      <c r="A114" s="16">
        <v>45898</v>
      </c>
      <c r="B114" s="4"/>
      <c r="C114" s="4"/>
      <c r="D114" s="42" t="str">
        <f t="shared" si="9"/>
        <v/>
      </c>
      <c r="E114" s="4"/>
      <c r="F114" s="4"/>
      <c r="G114" s="42" t="str">
        <f t="shared" si="8"/>
        <v/>
      </c>
      <c r="H114" s="42" t="str">
        <f t="shared" si="7"/>
        <v/>
      </c>
      <c r="I114" s="41"/>
      <c r="J114" s="41"/>
      <c r="K114" s="41"/>
      <c r="L114" s="41"/>
      <c r="M114" s="44"/>
    </row>
    <row r="115" spans="1:18" x14ac:dyDescent="0.25">
      <c r="A115" s="16">
        <v>45899</v>
      </c>
      <c r="B115" s="4"/>
      <c r="C115" s="4"/>
      <c r="D115" s="42" t="str">
        <f t="shared" si="9"/>
        <v/>
      </c>
      <c r="E115" s="4"/>
      <c r="F115" s="4"/>
      <c r="G115" s="42" t="str">
        <f t="shared" si="8"/>
        <v/>
      </c>
      <c r="H115" s="42" t="str">
        <f t="shared" si="7"/>
        <v/>
      </c>
      <c r="I115" s="41"/>
      <c r="J115" s="41"/>
      <c r="K115" s="41"/>
      <c r="L115" s="41"/>
      <c r="M115" s="44"/>
    </row>
    <row r="116" spans="1:18" x14ac:dyDescent="0.25">
      <c r="A116" s="16">
        <v>45900</v>
      </c>
      <c r="B116" s="4"/>
      <c r="C116" s="4"/>
      <c r="D116" s="42" t="str">
        <f t="shared" si="9"/>
        <v/>
      </c>
      <c r="E116" s="4"/>
      <c r="F116" s="4"/>
      <c r="G116" s="42" t="str">
        <f t="shared" si="8"/>
        <v/>
      </c>
      <c r="H116" s="42" t="str">
        <f t="shared" si="7"/>
        <v/>
      </c>
      <c r="I116" s="41"/>
      <c r="J116" s="41"/>
      <c r="K116" s="41"/>
      <c r="L116" s="41"/>
      <c r="M116" s="44"/>
    </row>
    <row r="117" spans="1:18" x14ac:dyDescent="0.25">
      <c r="A117" s="16">
        <v>45901</v>
      </c>
      <c r="B117" s="4"/>
      <c r="C117" s="4"/>
      <c r="D117" s="42" t="str">
        <f t="shared" si="9"/>
        <v/>
      </c>
      <c r="E117" s="4"/>
      <c r="F117" s="4"/>
      <c r="G117" s="42" t="str">
        <f t="shared" si="8"/>
        <v/>
      </c>
      <c r="H117" s="42" t="str">
        <f t="shared" si="7"/>
        <v/>
      </c>
      <c r="I117" s="41"/>
      <c r="J117" s="41"/>
      <c r="K117" s="41"/>
      <c r="L117" s="41"/>
      <c r="M117" s="44"/>
    </row>
    <row r="118" spans="1:18" x14ac:dyDescent="0.25">
      <c r="A118" s="16">
        <v>45902</v>
      </c>
      <c r="B118" s="4"/>
      <c r="C118" s="4"/>
      <c r="D118" s="42" t="str">
        <f t="shared" si="9"/>
        <v/>
      </c>
      <c r="E118" s="4"/>
      <c r="F118" s="4"/>
      <c r="G118" s="42" t="str">
        <f t="shared" si="8"/>
        <v/>
      </c>
      <c r="H118" s="42" t="str">
        <f t="shared" si="7"/>
        <v/>
      </c>
      <c r="I118" s="41"/>
      <c r="J118" s="41"/>
      <c r="K118" s="41"/>
      <c r="L118" s="41"/>
      <c r="M118" s="44"/>
    </row>
    <row r="119" spans="1:18" x14ac:dyDescent="0.25">
      <c r="A119" s="16">
        <v>45903</v>
      </c>
      <c r="B119" s="4"/>
      <c r="C119" s="4"/>
      <c r="D119" s="42" t="str">
        <f t="shared" si="9"/>
        <v/>
      </c>
      <c r="E119" s="4"/>
      <c r="F119" s="4"/>
      <c r="G119" s="42" t="str">
        <f t="shared" si="8"/>
        <v/>
      </c>
      <c r="H119" s="42" t="str">
        <f t="shared" si="7"/>
        <v/>
      </c>
      <c r="I119" s="41"/>
      <c r="J119" s="41"/>
      <c r="K119" s="41"/>
      <c r="L119" s="41"/>
      <c r="M119" s="44"/>
    </row>
    <row r="120" spans="1:18" x14ac:dyDescent="0.25">
      <c r="A120" s="16">
        <v>45904</v>
      </c>
      <c r="B120" s="4"/>
      <c r="C120" s="4"/>
      <c r="D120" s="42" t="str">
        <f t="shared" si="9"/>
        <v/>
      </c>
      <c r="E120" s="4"/>
      <c r="F120" s="4"/>
      <c r="G120" s="42" t="str">
        <f t="shared" si="8"/>
        <v/>
      </c>
      <c r="H120" s="42" t="str">
        <f t="shared" si="7"/>
        <v/>
      </c>
      <c r="I120" s="41"/>
      <c r="J120" s="41"/>
      <c r="K120" s="41"/>
      <c r="L120" s="41"/>
      <c r="M120" s="44"/>
    </row>
    <row r="121" spans="1:18" x14ac:dyDescent="0.25">
      <c r="A121" s="16">
        <v>45905</v>
      </c>
      <c r="B121" s="4"/>
      <c r="C121" s="4"/>
      <c r="D121" s="42" t="str">
        <f t="shared" si="9"/>
        <v/>
      </c>
      <c r="E121" s="4"/>
      <c r="F121" s="4"/>
      <c r="G121" s="42" t="str">
        <f t="shared" si="8"/>
        <v/>
      </c>
      <c r="H121" s="42" t="str">
        <f t="shared" si="7"/>
        <v/>
      </c>
      <c r="I121" s="41"/>
      <c r="J121" s="41"/>
      <c r="K121" s="41"/>
      <c r="L121" s="41"/>
      <c r="M121" s="44"/>
    </row>
    <row r="122" spans="1:18" x14ac:dyDescent="0.25">
      <c r="A122" s="16">
        <v>45906</v>
      </c>
      <c r="B122" s="4"/>
      <c r="C122" s="4"/>
      <c r="D122" s="42" t="str">
        <f t="shared" si="9"/>
        <v/>
      </c>
      <c r="E122" s="4"/>
      <c r="F122" s="4"/>
      <c r="G122" s="42" t="str">
        <f t="shared" si="8"/>
        <v/>
      </c>
      <c r="H122" s="42" t="str">
        <f t="shared" si="7"/>
        <v/>
      </c>
      <c r="I122" s="41"/>
      <c r="J122" s="41"/>
      <c r="K122" s="41"/>
      <c r="L122" s="41"/>
      <c r="M122" s="44"/>
    </row>
    <row r="123" spans="1:18" x14ac:dyDescent="0.25">
      <c r="A123" s="16">
        <v>45907</v>
      </c>
      <c r="B123" s="4"/>
      <c r="C123" s="4"/>
      <c r="D123" s="42" t="str">
        <f t="shared" si="9"/>
        <v/>
      </c>
      <c r="E123" s="4"/>
      <c r="F123" s="4"/>
      <c r="G123" s="42" t="str">
        <f t="shared" si="8"/>
        <v/>
      </c>
      <c r="H123" s="42" t="str">
        <f t="shared" si="7"/>
        <v/>
      </c>
      <c r="I123" s="41"/>
      <c r="J123" s="41"/>
      <c r="K123" s="41"/>
      <c r="L123" s="41"/>
      <c r="M123" s="44"/>
      <c r="N123" s="20"/>
      <c r="O123" s="20"/>
      <c r="P123" s="20"/>
      <c r="Q123" s="20"/>
      <c r="R123" s="20"/>
    </row>
    <row r="124" spans="1:18" x14ac:dyDescent="0.25">
      <c r="A124" s="16">
        <v>45908</v>
      </c>
      <c r="B124" s="4"/>
      <c r="C124" s="4"/>
      <c r="D124" s="42" t="str">
        <f t="shared" si="9"/>
        <v/>
      </c>
      <c r="E124" s="4"/>
      <c r="F124" s="4"/>
      <c r="G124" s="42" t="str">
        <f t="shared" si="8"/>
        <v/>
      </c>
      <c r="H124" s="42" t="str">
        <f t="shared" si="7"/>
        <v/>
      </c>
      <c r="I124" s="41"/>
      <c r="J124" s="41"/>
      <c r="K124" s="41"/>
      <c r="L124" s="41"/>
      <c r="M124" s="44"/>
      <c r="N124" s="20"/>
      <c r="O124" s="20"/>
      <c r="P124" s="20"/>
      <c r="Q124" s="20"/>
      <c r="R124" s="20"/>
    </row>
    <row r="125" spans="1:18" x14ac:dyDescent="0.25">
      <c r="A125" s="16">
        <v>45909</v>
      </c>
      <c r="B125" s="4"/>
      <c r="C125" s="4"/>
      <c r="D125" s="42" t="str">
        <f t="shared" si="9"/>
        <v/>
      </c>
      <c r="E125" s="4"/>
      <c r="F125" s="4"/>
      <c r="G125" s="42" t="str">
        <f t="shared" si="8"/>
        <v/>
      </c>
      <c r="H125" s="42" t="str">
        <f t="shared" si="7"/>
        <v/>
      </c>
      <c r="I125" s="41"/>
      <c r="J125" s="41"/>
      <c r="K125" s="41"/>
      <c r="L125" s="41"/>
      <c r="M125" s="44"/>
      <c r="N125" s="20"/>
      <c r="O125" s="20"/>
      <c r="P125" s="20"/>
      <c r="Q125" s="20"/>
      <c r="R125" s="20"/>
    </row>
    <row r="126" spans="1:18" x14ac:dyDescent="0.25">
      <c r="A126" s="16">
        <v>45910</v>
      </c>
      <c r="B126" s="4"/>
      <c r="C126" s="4"/>
      <c r="D126" s="42" t="str">
        <f t="shared" si="9"/>
        <v/>
      </c>
      <c r="E126" s="4"/>
      <c r="F126" s="4"/>
      <c r="G126" s="42" t="str">
        <f t="shared" si="8"/>
        <v/>
      </c>
      <c r="H126" s="42" t="str">
        <f t="shared" si="7"/>
        <v/>
      </c>
      <c r="I126" s="41"/>
      <c r="J126" s="41"/>
      <c r="K126" s="41"/>
      <c r="L126" s="41"/>
      <c r="M126" s="44"/>
      <c r="N126" s="20"/>
      <c r="O126" s="20"/>
      <c r="P126" s="20"/>
      <c r="Q126" s="20"/>
      <c r="R126" s="20"/>
    </row>
    <row r="127" spans="1:18" x14ac:dyDescent="0.25">
      <c r="A127" s="16">
        <v>45911</v>
      </c>
      <c r="B127" s="4"/>
      <c r="C127" s="4"/>
      <c r="D127" s="42" t="str">
        <f t="shared" si="9"/>
        <v/>
      </c>
      <c r="E127" s="4"/>
      <c r="F127" s="4"/>
      <c r="G127" s="42" t="str">
        <f t="shared" si="8"/>
        <v/>
      </c>
      <c r="H127" s="42" t="str">
        <f t="shared" si="7"/>
        <v/>
      </c>
      <c r="I127" s="41"/>
      <c r="J127" s="41"/>
      <c r="K127" s="41"/>
      <c r="L127" s="41"/>
      <c r="M127" s="44"/>
      <c r="N127" s="20"/>
      <c r="O127" s="20"/>
      <c r="P127" s="20"/>
      <c r="Q127" s="20"/>
      <c r="R127" s="20"/>
    </row>
    <row r="128" spans="1:18" x14ac:dyDescent="0.25">
      <c r="A128" s="16">
        <v>45912</v>
      </c>
      <c r="B128" s="4"/>
      <c r="C128" s="4"/>
      <c r="D128" s="42" t="str">
        <f t="shared" si="9"/>
        <v/>
      </c>
      <c r="E128" s="4"/>
      <c r="F128" s="4"/>
      <c r="G128" s="42" t="str">
        <f t="shared" si="8"/>
        <v/>
      </c>
      <c r="H128" s="42" t="str">
        <f t="shared" si="7"/>
        <v/>
      </c>
      <c r="I128" s="41"/>
      <c r="J128" s="41"/>
      <c r="K128" s="41"/>
      <c r="L128" s="41"/>
      <c r="M128" s="44"/>
    </row>
    <row r="129" spans="1:18" x14ac:dyDescent="0.25">
      <c r="A129" s="16">
        <v>45913</v>
      </c>
      <c r="B129" s="4"/>
      <c r="C129" s="4"/>
      <c r="D129" s="42" t="str">
        <f t="shared" si="9"/>
        <v/>
      </c>
      <c r="E129" s="4"/>
      <c r="F129" s="4"/>
      <c r="G129" s="42" t="str">
        <f t="shared" si="8"/>
        <v/>
      </c>
      <c r="H129" s="42" t="str">
        <f t="shared" si="7"/>
        <v/>
      </c>
      <c r="I129" s="41"/>
      <c r="J129" s="41"/>
      <c r="K129" s="41"/>
      <c r="L129" s="41"/>
      <c r="M129" s="44"/>
    </row>
    <row r="130" spans="1:18" x14ac:dyDescent="0.25">
      <c r="A130" s="16">
        <v>45914</v>
      </c>
      <c r="B130" s="4"/>
      <c r="C130" s="4"/>
      <c r="D130" s="42" t="str">
        <f t="shared" si="9"/>
        <v/>
      </c>
      <c r="E130" s="4"/>
      <c r="F130" s="4"/>
      <c r="G130" s="42" t="str">
        <f t="shared" si="8"/>
        <v/>
      </c>
      <c r="H130" s="42" t="str">
        <f t="shared" si="7"/>
        <v/>
      </c>
      <c r="I130" s="41"/>
      <c r="J130" s="41"/>
      <c r="K130" s="41"/>
      <c r="L130" s="41"/>
      <c r="M130" s="44"/>
      <c r="N130" s="20"/>
      <c r="O130" s="20"/>
      <c r="P130" s="20"/>
      <c r="Q130" s="20"/>
      <c r="R130" s="20"/>
    </row>
    <row r="131" spans="1:18" x14ac:dyDescent="0.25">
      <c r="A131" s="16">
        <v>45915</v>
      </c>
      <c r="B131" s="4"/>
      <c r="C131" s="4"/>
      <c r="D131" s="42" t="str">
        <f t="shared" si="9"/>
        <v/>
      </c>
      <c r="E131" s="4"/>
      <c r="F131" s="4"/>
      <c r="G131" s="42" t="str">
        <f t="shared" si="8"/>
        <v/>
      </c>
      <c r="H131" s="42" t="str">
        <f t="shared" si="7"/>
        <v/>
      </c>
      <c r="I131" s="41"/>
      <c r="J131" s="41"/>
      <c r="K131" s="41"/>
      <c r="L131" s="41"/>
      <c r="M131" s="44"/>
      <c r="N131" s="20"/>
      <c r="O131" s="20"/>
      <c r="P131" s="20"/>
      <c r="Q131" s="20"/>
      <c r="R131" s="20"/>
    </row>
    <row r="132" spans="1:18" x14ac:dyDescent="0.25">
      <c r="A132" s="16">
        <v>45916</v>
      </c>
      <c r="B132" s="4"/>
      <c r="C132" s="4"/>
      <c r="D132" s="42" t="str">
        <f t="shared" si="9"/>
        <v/>
      </c>
      <c r="E132" s="4"/>
      <c r="F132" s="4"/>
      <c r="G132" s="42" t="str">
        <f t="shared" si="8"/>
        <v/>
      </c>
      <c r="H132" s="42" t="str">
        <f t="shared" ref="H132:H179" si="10">IF(E132&gt;AC$6,"E",IF(E132&gt;AC$5,"V",IF(E132&gt;AC$4,"H",IF(E132&gt;AC$3,"M",IF(AND(E132&gt;=0,E132&lt;&gt;""),"L","")))))</f>
        <v/>
      </c>
      <c r="I132" s="41"/>
      <c r="J132" s="41"/>
      <c r="K132" s="41"/>
      <c r="L132" s="41"/>
      <c r="M132" s="44"/>
    </row>
    <row r="133" spans="1:18" x14ac:dyDescent="0.25">
      <c r="A133" s="16">
        <v>45917</v>
      </c>
      <c r="B133" s="4"/>
      <c r="C133" s="4"/>
      <c r="D133" s="42" t="str">
        <f t="shared" si="9"/>
        <v/>
      </c>
      <c r="E133" s="4"/>
      <c r="F133" s="4"/>
      <c r="G133" s="42" t="str">
        <f t="shared" si="8"/>
        <v/>
      </c>
      <c r="H133" s="42" t="str">
        <f t="shared" si="10"/>
        <v/>
      </c>
      <c r="I133" s="41"/>
      <c r="J133" s="41"/>
      <c r="K133" s="41"/>
      <c r="L133" s="41"/>
      <c r="M133" s="44"/>
    </row>
    <row r="134" spans="1:18" x14ac:dyDescent="0.25">
      <c r="A134" s="16">
        <v>45918</v>
      </c>
      <c r="B134" s="4"/>
      <c r="C134" s="4"/>
      <c r="D134" s="42" t="str">
        <f t="shared" si="9"/>
        <v/>
      </c>
      <c r="E134" s="4"/>
      <c r="F134" s="4"/>
      <c r="G134" s="42" t="str">
        <f t="shared" si="8"/>
        <v/>
      </c>
      <c r="H134" s="42" t="str">
        <f t="shared" si="10"/>
        <v/>
      </c>
      <c r="I134" s="41"/>
      <c r="J134" s="41"/>
      <c r="K134" s="41"/>
      <c r="L134" s="41"/>
      <c r="M134" s="44"/>
    </row>
    <row r="135" spans="1:18" x14ac:dyDescent="0.25">
      <c r="A135" s="16">
        <v>45919</v>
      </c>
      <c r="B135" s="4"/>
      <c r="C135" s="4"/>
      <c r="D135" s="42" t="str">
        <f t="shared" si="9"/>
        <v/>
      </c>
      <c r="E135" s="4"/>
      <c r="F135" s="4"/>
      <c r="G135" s="42" t="str">
        <f t="shared" si="8"/>
        <v/>
      </c>
      <c r="H135" s="42" t="str">
        <f t="shared" si="10"/>
        <v/>
      </c>
      <c r="I135" s="41"/>
      <c r="J135" s="41"/>
      <c r="K135" s="41"/>
      <c r="L135" s="41"/>
      <c r="M135" s="44"/>
      <c r="N135" s="20"/>
      <c r="O135" s="20"/>
      <c r="P135" s="20"/>
      <c r="Q135" s="20"/>
      <c r="R135" s="20"/>
    </row>
    <row r="136" spans="1:18" x14ac:dyDescent="0.25">
      <c r="A136" s="16">
        <v>45920</v>
      </c>
      <c r="B136" s="4"/>
      <c r="C136" s="4"/>
      <c r="D136" s="42" t="str">
        <f t="shared" si="9"/>
        <v/>
      </c>
      <c r="E136" s="4"/>
      <c r="F136" s="4"/>
      <c r="G136" s="42" t="str">
        <f t="shared" si="8"/>
        <v/>
      </c>
      <c r="H136" s="42" t="str">
        <f t="shared" si="10"/>
        <v/>
      </c>
      <c r="I136" s="41"/>
      <c r="J136" s="41"/>
      <c r="K136" s="41"/>
      <c r="L136" s="41"/>
      <c r="M136" s="44"/>
      <c r="N136" s="20"/>
      <c r="O136" s="20"/>
      <c r="P136" s="20"/>
      <c r="Q136" s="20"/>
      <c r="R136" s="20"/>
    </row>
    <row r="137" spans="1:18" x14ac:dyDescent="0.25">
      <c r="A137" s="16">
        <v>45921</v>
      </c>
      <c r="B137" s="4"/>
      <c r="C137" s="4"/>
      <c r="D137" s="42" t="str">
        <f t="shared" si="9"/>
        <v/>
      </c>
      <c r="E137" s="4"/>
      <c r="F137" s="4"/>
      <c r="G137" s="42" t="str">
        <f t="shared" si="8"/>
        <v/>
      </c>
      <c r="H137" s="42" t="str">
        <f t="shared" si="10"/>
        <v/>
      </c>
      <c r="I137" s="41"/>
      <c r="J137" s="41"/>
      <c r="K137" s="41"/>
      <c r="L137" s="41"/>
      <c r="M137" s="44"/>
    </row>
    <row r="138" spans="1:18" x14ac:dyDescent="0.25">
      <c r="A138" s="16">
        <v>45922</v>
      </c>
      <c r="B138" s="4"/>
      <c r="C138" s="4"/>
      <c r="D138" s="42" t="str">
        <f t="shared" si="9"/>
        <v/>
      </c>
      <c r="E138" s="4"/>
      <c r="F138" s="4"/>
      <c r="G138" s="42" t="str">
        <f t="shared" ref="G138:G179" si="11">IF(F138&gt;AB$4,"H",IF(F138&gt;AB$3,"M",IF(AND(F138&gt;=0,F138&lt;&gt;""),"L","")))</f>
        <v/>
      </c>
      <c r="H138" s="42" t="str">
        <f t="shared" si="10"/>
        <v/>
      </c>
      <c r="I138" s="41"/>
      <c r="J138" s="41"/>
      <c r="K138" s="41"/>
      <c r="L138" s="41"/>
      <c r="M138" s="44"/>
    </row>
    <row r="139" spans="1:18" x14ac:dyDescent="0.25">
      <c r="A139" s="16">
        <v>45923</v>
      </c>
      <c r="B139" s="4"/>
      <c r="C139" s="4"/>
      <c r="D139" s="42" t="str">
        <f t="shared" si="9"/>
        <v/>
      </c>
      <c r="E139" s="4"/>
      <c r="F139" s="4"/>
      <c r="G139" s="42" t="str">
        <f t="shared" si="11"/>
        <v/>
      </c>
      <c r="H139" s="42" t="str">
        <f t="shared" si="10"/>
        <v/>
      </c>
      <c r="I139" s="41"/>
      <c r="J139" s="41"/>
      <c r="K139" s="41"/>
      <c r="L139" s="41"/>
      <c r="M139" s="44"/>
    </row>
    <row r="140" spans="1:18" x14ac:dyDescent="0.25">
      <c r="A140" s="16">
        <v>45924</v>
      </c>
      <c r="B140" s="4"/>
      <c r="C140" s="4"/>
      <c r="D140" s="42" t="str">
        <f t="shared" si="9"/>
        <v/>
      </c>
      <c r="E140" s="4"/>
      <c r="F140" s="4"/>
      <c r="G140" s="42" t="str">
        <f t="shared" si="11"/>
        <v/>
      </c>
      <c r="H140" s="42" t="str">
        <f t="shared" si="10"/>
        <v/>
      </c>
      <c r="I140" s="41"/>
      <c r="J140" s="41"/>
      <c r="K140" s="41"/>
      <c r="L140" s="41"/>
      <c r="M140" s="44"/>
    </row>
    <row r="141" spans="1:18" x14ac:dyDescent="0.25">
      <c r="A141" s="16">
        <v>45925</v>
      </c>
      <c r="B141" s="4"/>
      <c r="C141" s="4"/>
      <c r="D141" s="42" t="str">
        <f t="shared" si="9"/>
        <v/>
      </c>
      <c r="E141" s="4"/>
      <c r="F141" s="4"/>
      <c r="G141" s="42" t="str">
        <f t="shared" si="11"/>
        <v/>
      </c>
      <c r="H141" s="42" t="str">
        <f t="shared" si="10"/>
        <v/>
      </c>
      <c r="I141" s="41"/>
      <c r="J141" s="41"/>
      <c r="K141" s="41"/>
      <c r="L141" s="41"/>
      <c r="M141" s="44"/>
    </row>
    <row r="142" spans="1:18" x14ac:dyDescent="0.25">
      <c r="A142" s="16">
        <v>45926</v>
      </c>
      <c r="B142" s="4"/>
      <c r="C142" s="4"/>
      <c r="D142" s="42" t="str">
        <f t="shared" si="9"/>
        <v/>
      </c>
      <c r="E142" s="4"/>
      <c r="F142" s="4"/>
      <c r="G142" s="42" t="str">
        <f t="shared" si="11"/>
        <v/>
      </c>
      <c r="H142" s="42" t="str">
        <f t="shared" si="10"/>
        <v/>
      </c>
      <c r="I142" s="41"/>
      <c r="J142" s="41"/>
      <c r="K142" s="41"/>
      <c r="L142" s="41"/>
      <c r="M142" s="44"/>
    </row>
    <row r="143" spans="1:18" x14ac:dyDescent="0.25">
      <c r="A143" s="16">
        <v>45927</v>
      </c>
      <c r="B143" s="4"/>
      <c r="C143" s="4"/>
      <c r="D143" s="42" t="str">
        <f t="shared" si="9"/>
        <v/>
      </c>
      <c r="E143" s="4"/>
      <c r="F143" s="4"/>
      <c r="G143" s="42" t="str">
        <f t="shared" si="11"/>
        <v/>
      </c>
      <c r="H143" s="42" t="str">
        <f t="shared" si="10"/>
        <v/>
      </c>
      <c r="I143" s="41"/>
      <c r="J143" s="41"/>
      <c r="K143" s="41"/>
      <c r="L143" s="41"/>
      <c r="M143" s="44"/>
    </row>
    <row r="144" spans="1:18" x14ac:dyDescent="0.25">
      <c r="A144" s="16">
        <v>45928</v>
      </c>
      <c r="B144" s="4"/>
      <c r="C144" s="4"/>
      <c r="D144" s="42" t="str">
        <f t="shared" si="9"/>
        <v/>
      </c>
      <c r="E144" s="4"/>
      <c r="F144" s="4"/>
      <c r="G144" s="42" t="str">
        <f t="shared" si="11"/>
        <v/>
      </c>
      <c r="H144" s="42" t="str">
        <f t="shared" si="10"/>
        <v/>
      </c>
      <c r="I144" s="41"/>
      <c r="J144" s="41"/>
      <c r="K144" s="41"/>
      <c r="L144" s="41"/>
      <c r="M144" s="44"/>
    </row>
    <row r="145" spans="1:13" x14ac:dyDescent="0.25">
      <c r="A145" s="16">
        <v>45929</v>
      </c>
      <c r="B145" s="4"/>
      <c r="C145" s="4"/>
      <c r="D145" s="42" t="str">
        <f t="shared" si="9"/>
        <v/>
      </c>
      <c r="E145" s="4"/>
      <c r="F145" s="4"/>
      <c r="G145" s="42" t="str">
        <f t="shared" si="11"/>
        <v/>
      </c>
      <c r="H145" s="42" t="str">
        <f t="shared" si="10"/>
        <v/>
      </c>
      <c r="I145" s="41"/>
      <c r="J145" s="41"/>
      <c r="K145" s="41"/>
      <c r="L145" s="41"/>
      <c r="M145" s="44"/>
    </row>
    <row r="146" spans="1:13" x14ac:dyDescent="0.25">
      <c r="A146" s="16">
        <v>45930</v>
      </c>
      <c r="B146" s="4"/>
      <c r="C146" s="4"/>
      <c r="D146" s="42" t="str">
        <f t="shared" si="9"/>
        <v/>
      </c>
      <c r="E146" s="4"/>
      <c r="F146" s="4"/>
      <c r="G146" s="42" t="str">
        <f t="shared" si="11"/>
        <v/>
      </c>
      <c r="H146" s="42" t="str">
        <f t="shared" si="10"/>
        <v/>
      </c>
      <c r="I146" s="41"/>
      <c r="J146" s="41"/>
      <c r="K146" s="41"/>
      <c r="L146" s="41"/>
      <c r="M146" s="44"/>
    </row>
    <row r="147" spans="1:13" x14ac:dyDescent="0.25">
      <c r="A147" s="16">
        <v>45931</v>
      </c>
      <c r="B147" s="4"/>
      <c r="C147" s="4"/>
      <c r="D147" s="42" t="str">
        <f t="shared" ref="D147:D179" si="12">IF(C147&gt;AB$4,"H",IF(C147&gt;AB$3,"M",IF(AND(C147&gt;=0,C147&lt;&gt;""),"L","")))</f>
        <v/>
      </c>
      <c r="E147" s="4"/>
      <c r="F147" s="4"/>
      <c r="G147" s="42" t="str">
        <f t="shared" si="11"/>
        <v/>
      </c>
      <c r="H147" s="42" t="str">
        <f t="shared" si="10"/>
        <v/>
      </c>
      <c r="I147" s="41"/>
      <c r="J147" s="41"/>
      <c r="K147" s="41"/>
      <c r="L147" s="41"/>
      <c r="M147" s="44"/>
    </row>
    <row r="148" spans="1:13" x14ac:dyDescent="0.25">
      <c r="A148" s="16">
        <v>45932</v>
      </c>
      <c r="B148" s="4"/>
      <c r="C148" s="4"/>
      <c r="D148" s="42" t="str">
        <f t="shared" si="12"/>
        <v/>
      </c>
      <c r="E148" s="4"/>
      <c r="F148" s="4"/>
      <c r="G148" s="42" t="str">
        <f t="shared" si="11"/>
        <v/>
      </c>
      <c r="H148" s="42" t="str">
        <f t="shared" si="10"/>
        <v/>
      </c>
      <c r="I148" s="41"/>
      <c r="J148" s="41"/>
      <c r="K148" s="41"/>
      <c r="L148" s="41"/>
      <c r="M148" s="44"/>
    </row>
    <row r="149" spans="1:13" x14ac:dyDescent="0.25">
      <c r="A149" s="16">
        <v>45933</v>
      </c>
      <c r="B149" s="4"/>
      <c r="C149" s="4"/>
      <c r="D149" s="42" t="str">
        <f t="shared" si="12"/>
        <v/>
      </c>
      <c r="E149" s="4"/>
      <c r="F149" s="4"/>
      <c r="G149" s="42" t="str">
        <f t="shared" si="11"/>
        <v/>
      </c>
      <c r="H149" s="42" t="str">
        <f t="shared" si="10"/>
        <v/>
      </c>
      <c r="I149" s="41"/>
      <c r="J149" s="41"/>
      <c r="K149" s="41"/>
      <c r="L149" s="41"/>
      <c r="M149" s="44"/>
    </row>
    <row r="150" spans="1:13" x14ac:dyDescent="0.25">
      <c r="A150" s="16">
        <v>45934</v>
      </c>
      <c r="B150" s="4"/>
      <c r="C150" s="4"/>
      <c r="D150" s="42" t="str">
        <f t="shared" si="12"/>
        <v/>
      </c>
      <c r="E150" s="4"/>
      <c r="F150" s="4"/>
      <c r="G150" s="42" t="str">
        <f t="shared" si="11"/>
        <v/>
      </c>
      <c r="H150" s="42" t="str">
        <f t="shared" si="10"/>
        <v/>
      </c>
      <c r="I150" s="41"/>
      <c r="J150" s="41"/>
      <c r="K150" s="41"/>
      <c r="L150" s="41"/>
      <c r="M150" s="44"/>
    </row>
    <row r="151" spans="1:13" x14ac:dyDescent="0.25">
      <c r="A151" s="16">
        <v>45935</v>
      </c>
      <c r="B151" s="4"/>
      <c r="C151" s="4"/>
      <c r="D151" s="42" t="str">
        <f t="shared" si="12"/>
        <v/>
      </c>
      <c r="E151" s="4"/>
      <c r="F151" s="4"/>
      <c r="G151" s="42" t="str">
        <f t="shared" si="11"/>
        <v/>
      </c>
      <c r="H151" s="42" t="str">
        <f t="shared" si="10"/>
        <v/>
      </c>
      <c r="I151" s="41"/>
      <c r="J151" s="41"/>
      <c r="K151" s="41"/>
      <c r="L151" s="41"/>
      <c r="M151" s="44"/>
    </row>
    <row r="152" spans="1:13" x14ac:dyDescent="0.25">
      <c r="A152" s="16">
        <v>45936</v>
      </c>
      <c r="B152" s="4"/>
      <c r="C152" s="4"/>
      <c r="D152" s="42" t="str">
        <f t="shared" si="12"/>
        <v/>
      </c>
      <c r="E152" s="4"/>
      <c r="F152" s="4"/>
      <c r="G152" s="42" t="str">
        <f t="shared" si="11"/>
        <v/>
      </c>
      <c r="H152" s="42" t="str">
        <f t="shared" si="10"/>
        <v/>
      </c>
      <c r="I152" s="41"/>
      <c r="J152" s="41"/>
      <c r="K152" s="41"/>
      <c r="L152" s="41"/>
      <c r="M152" s="44"/>
    </row>
    <row r="153" spans="1:13" x14ac:dyDescent="0.25">
      <c r="A153" s="16">
        <v>45937</v>
      </c>
      <c r="B153" s="4"/>
      <c r="C153" s="4"/>
      <c r="D153" s="42" t="str">
        <f t="shared" si="12"/>
        <v/>
      </c>
      <c r="E153" s="4"/>
      <c r="F153" s="4"/>
      <c r="G153" s="42" t="str">
        <f t="shared" si="11"/>
        <v/>
      </c>
      <c r="H153" s="42" t="str">
        <f t="shared" si="10"/>
        <v/>
      </c>
      <c r="I153" s="41"/>
      <c r="J153" s="41"/>
      <c r="K153" s="41"/>
      <c r="L153" s="41"/>
      <c r="M153" s="44"/>
    </row>
    <row r="154" spans="1:13" x14ac:dyDescent="0.25">
      <c r="A154" s="16">
        <v>45938</v>
      </c>
      <c r="B154" s="4"/>
      <c r="C154" s="4"/>
      <c r="D154" s="42" t="str">
        <f t="shared" si="12"/>
        <v/>
      </c>
      <c r="E154" s="4"/>
      <c r="F154" s="4"/>
      <c r="G154" s="42" t="str">
        <f t="shared" si="11"/>
        <v/>
      </c>
      <c r="H154" s="42" t="str">
        <f t="shared" si="10"/>
        <v/>
      </c>
      <c r="I154" s="41"/>
      <c r="J154" s="41"/>
      <c r="K154" s="41"/>
      <c r="L154" s="41"/>
      <c r="M154" s="44"/>
    </row>
    <row r="155" spans="1:13" x14ac:dyDescent="0.25">
      <c r="A155" s="16">
        <v>45939</v>
      </c>
      <c r="B155" s="4"/>
      <c r="C155" s="4"/>
      <c r="D155" s="42" t="str">
        <f t="shared" si="12"/>
        <v/>
      </c>
      <c r="E155" s="4"/>
      <c r="F155" s="4"/>
      <c r="G155" s="42" t="str">
        <f t="shared" si="11"/>
        <v/>
      </c>
      <c r="H155" s="42" t="str">
        <f t="shared" si="10"/>
        <v/>
      </c>
      <c r="I155" s="41"/>
      <c r="J155" s="41"/>
      <c r="K155" s="41"/>
      <c r="L155" s="41"/>
      <c r="M155" s="44"/>
    </row>
    <row r="156" spans="1:13" x14ac:dyDescent="0.25">
      <c r="A156" s="16">
        <v>45940</v>
      </c>
      <c r="B156" s="4"/>
      <c r="C156" s="4"/>
      <c r="D156" s="42" t="str">
        <f t="shared" si="12"/>
        <v/>
      </c>
      <c r="E156" s="4"/>
      <c r="F156" s="4"/>
      <c r="G156" s="42" t="str">
        <f t="shared" si="11"/>
        <v/>
      </c>
      <c r="H156" s="42" t="str">
        <f t="shared" si="10"/>
        <v/>
      </c>
      <c r="I156" s="41"/>
      <c r="J156" s="41"/>
      <c r="K156" s="41"/>
      <c r="L156" s="41"/>
      <c r="M156" s="44"/>
    </row>
    <row r="157" spans="1:13" x14ac:dyDescent="0.25">
      <c r="A157" s="16">
        <v>45941</v>
      </c>
      <c r="B157" s="4"/>
      <c r="C157" s="4"/>
      <c r="D157" s="42" t="str">
        <f t="shared" si="12"/>
        <v/>
      </c>
      <c r="E157" s="4"/>
      <c r="F157" s="4"/>
      <c r="G157" s="42" t="str">
        <f t="shared" si="11"/>
        <v/>
      </c>
      <c r="H157" s="42" t="str">
        <f t="shared" si="10"/>
        <v/>
      </c>
      <c r="I157" s="41"/>
      <c r="J157" s="41"/>
      <c r="K157" s="41"/>
      <c r="L157" s="41"/>
      <c r="M157" s="44"/>
    </row>
    <row r="158" spans="1:13" x14ac:dyDescent="0.25">
      <c r="A158" s="16">
        <v>45942</v>
      </c>
      <c r="B158" s="4"/>
      <c r="C158" s="4"/>
      <c r="D158" s="42" t="str">
        <f t="shared" si="12"/>
        <v/>
      </c>
      <c r="E158" s="4"/>
      <c r="F158" s="4"/>
      <c r="G158" s="42" t="str">
        <f t="shared" si="11"/>
        <v/>
      </c>
      <c r="H158" s="42" t="str">
        <f t="shared" si="10"/>
        <v/>
      </c>
      <c r="I158" s="41"/>
      <c r="J158" s="41"/>
      <c r="K158" s="41"/>
      <c r="L158" s="41"/>
      <c r="M158" s="44"/>
    </row>
    <row r="159" spans="1:13" x14ac:dyDescent="0.25">
      <c r="A159" s="16">
        <v>45943</v>
      </c>
      <c r="B159" s="4"/>
      <c r="C159" s="4"/>
      <c r="D159" s="42" t="str">
        <f t="shared" si="12"/>
        <v/>
      </c>
      <c r="E159" s="4"/>
      <c r="F159" s="4"/>
      <c r="G159" s="42" t="str">
        <f t="shared" si="11"/>
        <v/>
      </c>
      <c r="H159" s="42" t="str">
        <f t="shared" si="10"/>
        <v/>
      </c>
      <c r="I159" s="41"/>
      <c r="J159" s="41"/>
      <c r="K159" s="41"/>
      <c r="L159" s="41"/>
      <c r="M159" s="44"/>
    </row>
    <row r="160" spans="1:13" x14ac:dyDescent="0.25">
      <c r="A160" s="16">
        <v>45944</v>
      </c>
      <c r="B160" s="4"/>
      <c r="C160" s="4"/>
      <c r="D160" s="42" t="str">
        <f t="shared" si="12"/>
        <v/>
      </c>
      <c r="E160" s="4"/>
      <c r="F160" s="4"/>
      <c r="G160" s="42" t="str">
        <f t="shared" si="11"/>
        <v/>
      </c>
      <c r="H160" s="42" t="str">
        <f t="shared" si="10"/>
        <v/>
      </c>
      <c r="I160" s="41"/>
      <c r="J160" s="41"/>
      <c r="K160" s="41"/>
      <c r="L160" s="41"/>
      <c r="M160" s="44"/>
    </row>
    <row r="161" spans="1:13" x14ac:dyDescent="0.25">
      <c r="A161" s="16">
        <v>45945</v>
      </c>
      <c r="B161" s="4"/>
      <c r="C161" s="4"/>
      <c r="D161" s="42" t="str">
        <f t="shared" si="12"/>
        <v/>
      </c>
      <c r="E161" s="4"/>
      <c r="F161" s="4"/>
      <c r="G161" s="42" t="str">
        <f t="shared" si="11"/>
        <v/>
      </c>
      <c r="H161" s="42" t="str">
        <f t="shared" si="10"/>
        <v/>
      </c>
      <c r="I161" s="41"/>
      <c r="J161" s="41"/>
      <c r="K161" s="41"/>
      <c r="L161" s="41"/>
      <c r="M161" s="44"/>
    </row>
    <row r="162" spans="1:13" x14ac:dyDescent="0.25">
      <c r="A162" s="16">
        <v>45946</v>
      </c>
      <c r="B162" s="4"/>
      <c r="C162" s="4"/>
      <c r="D162" s="42" t="str">
        <f t="shared" si="12"/>
        <v/>
      </c>
      <c r="E162" s="4"/>
      <c r="F162" s="4"/>
      <c r="G162" s="42" t="str">
        <f t="shared" si="11"/>
        <v/>
      </c>
      <c r="H162" s="42" t="str">
        <f t="shared" si="10"/>
        <v/>
      </c>
      <c r="I162" s="41"/>
      <c r="J162" s="41"/>
      <c r="K162" s="41"/>
      <c r="L162" s="41"/>
      <c r="M162" s="44"/>
    </row>
    <row r="163" spans="1:13" x14ac:dyDescent="0.25">
      <c r="A163" s="16">
        <v>45947</v>
      </c>
      <c r="B163" s="4"/>
      <c r="C163" s="4"/>
      <c r="D163" s="42" t="str">
        <f t="shared" si="12"/>
        <v/>
      </c>
      <c r="E163" s="4"/>
      <c r="F163" s="4"/>
      <c r="G163" s="42" t="str">
        <f t="shared" si="11"/>
        <v/>
      </c>
      <c r="H163" s="42" t="str">
        <f t="shared" si="10"/>
        <v/>
      </c>
      <c r="I163" s="41"/>
      <c r="J163" s="41"/>
      <c r="K163" s="41"/>
      <c r="L163" s="41"/>
      <c r="M163" s="44"/>
    </row>
    <row r="164" spans="1:13" x14ac:dyDescent="0.25">
      <c r="A164" s="16">
        <v>45948</v>
      </c>
      <c r="B164" s="4"/>
      <c r="C164" s="4"/>
      <c r="D164" s="42" t="str">
        <f t="shared" si="12"/>
        <v/>
      </c>
      <c r="E164" s="4"/>
      <c r="F164" s="4"/>
      <c r="G164" s="42" t="str">
        <f t="shared" si="11"/>
        <v/>
      </c>
      <c r="H164" s="42" t="str">
        <f t="shared" si="10"/>
        <v/>
      </c>
      <c r="I164" s="41"/>
      <c r="J164" s="41"/>
      <c r="K164" s="41"/>
      <c r="L164" s="41"/>
      <c r="M164" s="44"/>
    </row>
    <row r="165" spans="1:13" x14ac:dyDescent="0.25">
      <c r="A165" s="16">
        <v>45949</v>
      </c>
      <c r="B165" s="4"/>
      <c r="C165" s="4"/>
      <c r="D165" s="42" t="str">
        <f t="shared" si="12"/>
        <v/>
      </c>
      <c r="E165" s="4"/>
      <c r="F165" s="4"/>
      <c r="G165" s="42" t="str">
        <f t="shared" si="11"/>
        <v/>
      </c>
      <c r="H165" s="42" t="str">
        <f t="shared" si="10"/>
        <v/>
      </c>
      <c r="I165" s="41"/>
      <c r="J165" s="41"/>
      <c r="K165" s="41"/>
      <c r="L165" s="41"/>
      <c r="M165" s="44"/>
    </row>
    <row r="166" spans="1:13" x14ac:dyDescent="0.25">
      <c r="A166" s="16">
        <v>45950</v>
      </c>
      <c r="B166" s="4"/>
      <c r="C166" s="4"/>
      <c r="D166" s="42" t="str">
        <f t="shared" si="12"/>
        <v/>
      </c>
      <c r="E166" s="4"/>
      <c r="F166" s="4"/>
      <c r="G166" s="42" t="str">
        <f t="shared" si="11"/>
        <v/>
      </c>
      <c r="H166" s="42" t="str">
        <f t="shared" si="10"/>
        <v/>
      </c>
      <c r="I166" s="41"/>
      <c r="J166" s="41"/>
      <c r="K166" s="41"/>
      <c r="L166" s="41"/>
      <c r="M166" s="44"/>
    </row>
    <row r="167" spans="1:13" x14ac:dyDescent="0.25">
      <c r="A167" s="16">
        <v>45951</v>
      </c>
      <c r="B167" s="106"/>
      <c r="C167" s="106"/>
      <c r="D167" s="42" t="str">
        <f t="shared" si="12"/>
        <v/>
      </c>
      <c r="E167" s="44"/>
      <c r="F167" s="44"/>
      <c r="G167" s="42" t="str">
        <f t="shared" si="11"/>
        <v/>
      </c>
      <c r="H167" s="42" t="str">
        <f t="shared" si="10"/>
        <v/>
      </c>
      <c r="I167" s="41"/>
      <c r="J167" s="41"/>
      <c r="K167" s="41"/>
      <c r="L167" s="41"/>
      <c r="M167" s="44"/>
    </row>
    <row r="168" spans="1:13" x14ac:dyDescent="0.25">
      <c r="A168" s="16">
        <v>45952</v>
      </c>
      <c r="B168" s="106"/>
      <c r="C168" s="106"/>
      <c r="D168" s="42" t="str">
        <f t="shared" si="12"/>
        <v/>
      </c>
      <c r="E168" s="108"/>
      <c r="F168" s="108"/>
      <c r="G168" s="42" t="str">
        <f t="shared" si="11"/>
        <v/>
      </c>
      <c r="H168" s="42" t="str">
        <f t="shared" si="10"/>
        <v/>
      </c>
      <c r="I168" s="41"/>
      <c r="J168" s="41"/>
      <c r="K168" s="41"/>
      <c r="L168" s="41"/>
      <c r="M168" s="108"/>
    </row>
    <row r="169" spans="1:13" x14ac:dyDescent="0.25">
      <c r="A169" s="16">
        <v>45953</v>
      </c>
      <c r="B169" s="108"/>
      <c r="C169" s="108"/>
      <c r="D169" s="42" t="str">
        <f t="shared" si="12"/>
        <v/>
      </c>
      <c r="E169" s="108"/>
      <c r="F169" s="108"/>
      <c r="G169" s="42" t="str">
        <f t="shared" si="11"/>
        <v/>
      </c>
      <c r="H169" s="42" t="str">
        <f t="shared" si="10"/>
        <v/>
      </c>
      <c r="I169" s="41"/>
      <c r="J169" s="41"/>
      <c r="K169" s="41"/>
      <c r="L169" s="41"/>
      <c r="M169" s="108"/>
    </row>
    <row r="170" spans="1:13" x14ac:dyDescent="0.25">
      <c r="A170" s="16">
        <v>45954</v>
      </c>
      <c r="B170" s="108"/>
      <c r="C170" s="108"/>
      <c r="D170" s="42" t="str">
        <f t="shared" si="12"/>
        <v/>
      </c>
      <c r="E170" s="108"/>
      <c r="F170" s="108"/>
      <c r="G170" s="42" t="str">
        <f t="shared" si="11"/>
        <v/>
      </c>
      <c r="H170" s="42" t="str">
        <f t="shared" si="10"/>
        <v/>
      </c>
      <c r="I170" s="41"/>
      <c r="J170" s="41"/>
      <c r="K170" s="41"/>
      <c r="L170" s="41"/>
      <c r="M170" s="108"/>
    </row>
    <row r="171" spans="1:13" x14ac:dyDescent="0.25">
      <c r="A171" s="16">
        <v>45955</v>
      </c>
      <c r="B171" s="108"/>
      <c r="C171" s="108"/>
      <c r="D171" s="42" t="str">
        <f t="shared" si="12"/>
        <v/>
      </c>
      <c r="E171" s="108"/>
      <c r="F171" s="108"/>
      <c r="G171" s="42" t="str">
        <f t="shared" si="11"/>
        <v/>
      </c>
      <c r="H171" s="42" t="str">
        <f t="shared" si="10"/>
        <v/>
      </c>
      <c r="I171" s="41"/>
      <c r="J171" s="41"/>
      <c r="K171" s="41"/>
      <c r="L171" s="41"/>
      <c r="M171" s="108"/>
    </row>
    <row r="172" spans="1:13" x14ac:dyDescent="0.25">
      <c r="A172" s="16">
        <v>45956</v>
      </c>
      <c r="B172" s="108"/>
      <c r="C172" s="108"/>
      <c r="D172" s="42" t="str">
        <f t="shared" si="12"/>
        <v/>
      </c>
      <c r="E172" s="108"/>
      <c r="F172" s="108"/>
      <c r="G172" s="42" t="str">
        <f t="shared" si="11"/>
        <v/>
      </c>
      <c r="H172" s="42" t="str">
        <f t="shared" si="10"/>
        <v/>
      </c>
      <c r="I172" s="41"/>
      <c r="J172" s="41"/>
      <c r="K172" s="41"/>
      <c r="L172" s="41"/>
      <c r="M172" s="108"/>
    </row>
    <row r="173" spans="1:13" x14ac:dyDescent="0.25">
      <c r="A173" s="16">
        <v>45957</v>
      </c>
      <c r="B173" s="108"/>
      <c r="C173" s="108"/>
      <c r="D173" s="42" t="str">
        <f t="shared" si="12"/>
        <v/>
      </c>
      <c r="E173" s="108"/>
      <c r="F173" s="108"/>
      <c r="G173" s="42" t="str">
        <f t="shared" si="11"/>
        <v/>
      </c>
      <c r="H173" s="42" t="str">
        <f t="shared" si="10"/>
        <v/>
      </c>
      <c r="I173" s="41"/>
      <c r="J173" s="41"/>
      <c r="K173" s="41"/>
      <c r="L173" s="41"/>
      <c r="M173" s="108"/>
    </row>
    <row r="174" spans="1:13" x14ac:dyDescent="0.25">
      <c r="A174" s="16">
        <v>45958</v>
      </c>
      <c r="B174" s="108"/>
      <c r="C174" s="108"/>
      <c r="D174" s="42" t="str">
        <f t="shared" si="12"/>
        <v/>
      </c>
      <c r="E174" s="108"/>
      <c r="F174" s="108"/>
      <c r="G174" s="42" t="str">
        <f t="shared" si="11"/>
        <v/>
      </c>
      <c r="H174" s="42" t="str">
        <f t="shared" si="10"/>
        <v/>
      </c>
      <c r="I174" s="41"/>
      <c r="J174" s="41"/>
      <c r="K174" s="41"/>
      <c r="L174" s="41"/>
      <c r="M174" s="108"/>
    </row>
    <row r="175" spans="1:13" x14ac:dyDescent="0.25">
      <c r="A175" s="16">
        <v>45959</v>
      </c>
      <c r="B175" s="108"/>
      <c r="C175" s="108"/>
      <c r="D175" s="42" t="str">
        <f t="shared" si="12"/>
        <v/>
      </c>
      <c r="E175" s="108"/>
      <c r="F175" s="108"/>
      <c r="G175" s="42" t="str">
        <f t="shared" si="11"/>
        <v/>
      </c>
      <c r="H175" s="42" t="str">
        <f t="shared" si="10"/>
        <v/>
      </c>
      <c r="I175" s="41"/>
      <c r="J175" s="41"/>
      <c r="K175" s="41"/>
      <c r="L175" s="41"/>
      <c r="M175" s="108"/>
    </row>
    <row r="176" spans="1:13" x14ac:dyDescent="0.25">
      <c r="A176" s="16">
        <v>45960</v>
      </c>
      <c r="B176" s="108"/>
      <c r="C176" s="108"/>
      <c r="D176" s="42" t="str">
        <f t="shared" si="12"/>
        <v/>
      </c>
      <c r="E176" s="108"/>
      <c r="F176" s="108"/>
      <c r="G176" s="42" t="str">
        <f t="shared" si="11"/>
        <v/>
      </c>
      <c r="H176" s="42" t="str">
        <f t="shared" si="10"/>
        <v/>
      </c>
      <c r="I176" s="41"/>
      <c r="J176" s="41"/>
      <c r="K176" s="41"/>
      <c r="L176" s="41"/>
      <c r="M176" s="108"/>
    </row>
    <row r="177" spans="1:13" x14ac:dyDescent="0.25">
      <c r="A177" s="16">
        <v>45961</v>
      </c>
      <c r="B177" s="108"/>
      <c r="C177" s="108"/>
      <c r="D177" s="42" t="str">
        <f t="shared" si="12"/>
        <v/>
      </c>
      <c r="E177" s="108"/>
      <c r="F177" s="108"/>
      <c r="G177" s="42" t="str">
        <f t="shared" si="11"/>
        <v/>
      </c>
      <c r="H177" s="42" t="str">
        <f t="shared" si="10"/>
        <v/>
      </c>
      <c r="I177" s="41"/>
      <c r="J177" s="41"/>
      <c r="K177" s="41"/>
      <c r="L177" s="41"/>
      <c r="M177" s="108"/>
    </row>
    <row r="178" spans="1:13" x14ac:dyDescent="0.25">
      <c r="A178" s="16">
        <v>45962</v>
      </c>
      <c r="B178" s="108"/>
      <c r="C178" s="108"/>
      <c r="D178" s="42" t="str">
        <f t="shared" si="12"/>
        <v/>
      </c>
      <c r="E178" s="108"/>
      <c r="F178" s="108"/>
      <c r="G178" s="42" t="str">
        <f t="shared" si="11"/>
        <v/>
      </c>
      <c r="H178" s="42" t="str">
        <f t="shared" si="10"/>
        <v/>
      </c>
      <c r="I178" s="41"/>
      <c r="J178" s="41"/>
      <c r="K178" s="41"/>
      <c r="L178" s="41"/>
      <c r="M178" s="108"/>
    </row>
    <row r="179" spans="1:13" x14ac:dyDescent="0.25">
      <c r="A179" s="16">
        <v>45963</v>
      </c>
      <c r="B179" s="108"/>
      <c r="C179" s="108"/>
      <c r="D179" s="42" t="str">
        <f t="shared" si="12"/>
        <v/>
      </c>
      <c r="E179" s="108"/>
      <c r="F179" s="108"/>
      <c r="G179" s="42" t="str">
        <f t="shared" si="11"/>
        <v/>
      </c>
      <c r="H179" s="42" t="str">
        <f t="shared" si="10"/>
        <v/>
      </c>
      <c r="I179" s="41"/>
      <c r="J179" s="41"/>
      <c r="K179" s="41"/>
      <c r="L179" s="41"/>
      <c r="M179" s="108"/>
    </row>
  </sheetData>
  <mergeCells count="13">
    <mergeCell ref="N12:P12"/>
    <mergeCell ref="A1:H1"/>
    <mergeCell ref="N15:P15"/>
    <mergeCell ref="N5:P5"/>
    <mergeCell ref="N6:P6"/>
    <mergeCell ref="N7:P7"/>
    <mergeCell ref="N8:P8"/>
    <mergeCell ref="N9:P9"/>
    <mergeCell ref="N11:P11"/>
    <mergeCell ref="N13:P13"/>
    <mergeCell ref="N14:P14"/>
    <mergeCell ref="N4:P4"/>
    <mergeCell ref="N2:S2"/>
  </mergeCells>
  <dataValidations count="2">
    <dataValidation type="list" allowBlank="1" showInputMessage="1" showErrorMessage="1" sqref="I3:K179" xr:uid="{A251FF52-3E4A-4390-B43A-E1387D9006FA}">
      <formula1>"Y,N"</formula1>
    </dataValidation>
    <dataValidation type="list" allowBlank="1" showInputMessage="1" showErrorMessage="1" sqref="L3:L179" xr:uid="{E4579922-C6DD-4155-96C9-B44466541E1C}">
      <formula1>"L,H"</formula1>
    </dataValidation>
  </dataValidation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PREPARED LVL</vt:lpstr>
      <vt:lpstr>BoiseMountainsFDRA</vt:lpstr>
      <vt:lpstr>SnakeRiver&amp;Foothills</vt:lpstr>
      <vt:lpstr>OwyheeCanyonlands</vt:lpstr>
      <vt:lpstr>BOI16</vt:lpstr>
      <vt:lpstr>SNRV16</vt:lpstr>
      <vt:lpstr>OWY16</vt:lpstr>
      <vt:lpstr>BoiseMountainsFDRA!Boise_Mtns_ERC</vt:lpstr>
      <vt:lpstr>OwyheeCanyonlands!Owyhee_Canyonlands_BI</vt:lpstr>
      <vt:lpstr>'SnakeRiver&amp;Foothills'!Snake_Foothills_BI</vt:lpstr>
    </vt:vector>
  </TitlesOfParts>
  <Company>Bureau of Land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lhislop</dc:creator>
  <cp:lastModifiedBy>Rich, Mark D</cp:lastModifiedBy>
  <cp:lastPrinted>2022-06-06T21:16:35Z</cp:lastPrinted>
  <dcterms:created xsi:type="dcterms:W3CDTF">2009-01-30T15:26:55Z</dcterms:created>
  <dcterms:modified xsi:type="dcterms:W3CDTF">2024-11-05T20:34:33Z</dcterms:modified>
</cp:coreProperties>
</file>