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oc\fire\Dispatch Shared\INTEL\_STATS_2023\End of Year Report\EOY CHARTS\"/>
    </mc:Choice>
  </mc:AlternateContent>
  <xr:revisionPtr revIDLastSave="0" documentId="13_ncr:1_{D8C4B1BA-E799-41E5-B586-3E8BBCAF1FFF}" xr6:coauthVersionLast="47" xr6:coauthVersionMax="47" xr10:uidLastSave="{00000000-0000-0000-0000-000000000000}"/>
  <bookViews>
    <workbookView xWindow="28680" yWindow="-120" windowWidth="29040" windowHeight="15990" activeTab="1" xr2:uid="{B60BACF7-6156-4728-BDAA-4E5976FD6F49}"/>
  </bookViews>
  <sheets>
    <sheet name="Chart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6" i="1"/>
  <c r="I7" i="1" s="1"/>
  <c r="I4" i="1"/>
  <c r="I5" i="1" s="1"/>
  <c r="H8" i="1"/>
  <c r="H6" i="1"/>
  <c r="H4" i="1"/>
  <c r="H5" i="1" s="1"/>
  <c r="G8" i="1"/>
  <c r="G9" i="1" s="1"/>
  <c r="G6" i="1"/>
  <c r="G7" i="1" s="1"/>
  <c r="G4" i="1"/>
  <c r="G5" i="1" s="1"/>
  <c r="F8" i="1"/>
  <c r="F9" i="1" s="1"/>
  <c r="F6" i="1"/>
  <c r="F4" i="1"/>
  <c r="F5" i="1" s="1"/>
  <c r="E8" i="1"/>
  <c r="E9" i="1" s="1"/>
  <c r="E6" i="1"/>
  <c r="E4" i="1"/>
  <c r="E5" i="1" s="1"/>
  <c r="D8" i="1"/>
  <c r="D6" i="1"/>
  <c r="D4" i="1"/>
  <c r="D5" i="1" s="1"/>
  <c r="C8" i="1"/>
  <c r="C6" i="1"/>
  <c r="C4" i="1"/>
  <c r="C3" i="1"/>
  <c r="D3" i="1"/>
  <c r="E3" i="1"/>
  <c r="F3" i="1"/>
  <c r="G3" i="1"/>
  <c r="H3" i="1"/>
  <c r="I3" i="1"/>
  <c r="C5" i="1"/>
  <c r="C7" i="1"/>
  <c r="D7" i="1"/>
  <c r="E7" i="1"/>
  <c r="F7" i="1"/>
  <c r="H7" i="1"/>
  <c r="C9" i="1"/>
  <c r="D9" i="1"/>
  <c r="H9" i="1"/>
  <c r="B8" i="1"/>
  <c r="B6" i="1"/>
  <c r="B4" i="1"/>
  <c r="H35" i="1"/>
  <c r="I35" i="1"/>
  <c r="I9" i="1" l="1"/>
  <c r="B3" i="1" l="1"/>
  <c r="A3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B9" i="1" l="1"/>
  <c r="B7" i="1"/>
  <c r="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tc={99D944D9-7EF9-43C0-A208-05956A96083C}</author>
    <author>tc={27D76C35-432A-4025-A0D4-407E03FC17DD}</author>
    <author>tc={965A09F7-DDFB-48D9-8EA7-F454A079ED87}</author>
  </authors>
  <commentList>
    <comment ref="A4" authorId="0" shapeId="0" xr:uid="{99D944D9-7EF9-43C0-A208-05956A96083C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include values for current End of Year Report</t>
      </text>
    </comment>
    <comment ref="A6" authorId="1" shapeId="0" xr:uid="{27D76C35-432A-4025-A0D4-407E03FC17DD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include values for current End of Year Report</t>
      </text>
    </comment>
    <comment ref="A8" authorId="2" shapeId="0" xr:uid="{965A09F7-DDFB-48D9-8EA7-F454A079ED87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include values for current End of Year Report</t>
      </text>
    </comment>
  </commentList>
</comments>
</file>

<file path=xl/sharedStrings.xml><?xml version="1.0" encoding="utf-8"?>
<sst xmlns="http://schemas.openxmlformats.org/spreadsheetml/2006/main" count="19" uniqueCount="15">
  <si>
    <t>10 YR AVG</t>
  </si>
  <si>
    <t>5 YR AVG</t>
  </si>
  <si>
    <t>ID-BOD</t>
  </si>
  <si>
    <t>ID-BOF</t>
  </si>
  <si>
    <t>IDL</t>
  </si>
  <si>
    <t>ID-BDC</t>
  </si>
  <si>
    <t xml:space="preserve">% OF 25 YR AVG </t>
  </si>
  <si>
    <t xml:space="preserve">25 YR AVG </t>
  </si>
  <si>
    <t>% OF 10 YR AVG</t>
  </si>
  <si>
    <t>% OF 5 YR AVG</t>
  </si>
  <si>
    <t>ACRES</t>
  </si>
  <si>
    <t xml:space="preserve">FIRES </t>
  </si>
  <si>
    <t xml:space="preserve">ACRES </t>
  </si>
  <si>
    <t>FIRES</t>
  </si>
  <si>
    <t>&lt;--INSERT ROW HERE, UPDATE FORMULAS IN THE "XX YR AVG" CELL BY CLICKING IN THE FORMULA BAR AND DRAGGING THE BOX TO THE DESIRED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</si>
</sst>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1EDF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9" fontId="0" fillId="7" borderId="3" xfId="1" applyFont="1" applyFill="1" applyBorder="1" applyAlignment="1">
      <alignment horizontal="center" vertical="center"/>
    </xf>
    <xf numFmtId="9" fontId="0" fillId="7" borderId="4" xfId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9" fontId="0" fillId="8" borderId="3" xfId="1" applyFont="1" applyFill="1" applyBorder="1" applyAlignment="1">
      <alignment horizontal="center" vertical="center"/>
    </xf>
    <xf numFmtId="9" fontId="0" fillId="8" borderId="4" xfId="1" applyFont="1" applyFill="1" applyBorder="1" applyAlignment="1">
      <alignment horizontal="center" vertical="center"/>
    </xf>
    <xf numFmtId="3" fontId="0" fillId="9" borderId="3" xfId="0" applyNumberFormat="1" applyFont="1" applyFill="1" applyBorder="1" applyAlignment="1">
      <alignment horizontal="center" vertical="center"/>
    </xf>
    <xf numFmtId="9" fontId="0" fillId="10" borderId="3" xfId="1" applyFont="1" applyFill="1" applyBorder="1" applyAlignment="1">
      <alignment horizontal="center" vertical="center"/>
    </xf>
    <xf numFmtId="9" fontId="0" fillId="10" borderId="4" xfId="1" applyFont="1" applyFill="1" applyBorder="1" applyAlignment="1">
      <alignment horizontal="center" vertical="center"/>
    </xf>
    <xf numFmtId="3" fontId="0" fillId="6" borderId="3" xfId="0" applyNumberFormat="1" applyFont="1" applyFill="1" applyBorder="1" applyAlignment="1">
      <alignment horizontal="center" vertical="center"/>
    </xf>
    <xf numFmtId="9" fontId="0" fillId="5" borderId="3" xfId="1" applyFont="1" applyFill="1" applyBorder="1" applyAlignment="1">
      <alignment horizontal="center" vertical="center"/>
    </xf>
    <xf numFmtId="9" fontId="0" fillId="5" borderId="4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BC2E6"/>
      <color rgb="FF92D050"/>
      <color rgb="FFE1EDF7"/>
      <color rgb="FFD2ECB6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</a:t>
            </a:r>
            <a:r>
              <a:rPr lang="en-US" baseline="0"/>
              <a:t> Agencies 10 Year History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ID-BOD FIRES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Sheet1!$A$10:$A$19</c:f>
              <c:numCache>
                <c:formatCode>General</c:formatCode>
                <c:ptCount val="10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</c:numCache>
            </c:numRef>
          </c:cat>
          <c:val>
            <c:numRef>
              <c:f>Sheet1!$B$10:$B$19</c:f>
              <c:numCache>
                <c:formatCode>General</c:formatCode>
                <c:ptCount val="10"/>
                <c:pt idx="0" formatCode="#,##0">
                  <c:v>76</c:v>
                </c:pt>
                <c:pt idx="1">
                  <c:v>81</c:v>
                </c:pt>
                <c:pt idx="2">
                  <c:v>71</c:v>
                </c:pt>
                <c:pt idx="3" formatCode="#,##0">
                  <c:v>68</c:v>
                </c:pt>
                <c:pt idx="4" formatCode="#,##0">
                  <c:v>89</c:v>
                </c:pt>
                <c:pt idx="5" formatCode="#,##0">
                  <c:v>100</c:v>
                </c:pt>
                <c:pt idx="6" formatCode="#,##0">
                  <c:v>119</c:v>
                </c:pt>
                <c:pt idx="7" formatCode="#,##0">
                  <c:v>71</c:v>
                </c:pt>
                <c:pt idx="8" formatCode="#,##0">
                  <c:v>89</c:v>
                </c:pt>
                <c:pt idx="9" formatCode="#,##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2-43AD-A2FD-6FCD06F7526F}"/>
            </c:ext>
          </c:extLst>
        </c:ser>
        <c:ser>
          <c:idx val="1"/>
          <c:order val="2"/>
          <c:tx>
            <c:v>ID-BOF FIRES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Sheet1!$A$10:$A$19</c:f>
              <c:numCache>
                <c:formatCode>General</c:formatCode>
                <c:ptCount val="10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</c:numCache>
            </c:numRef>
          </c:cat>
          <c:val>
            <c:numRef>
              <c:f>Sheet1!$D$10:$D$19</c:f>
              <c:numCache>
                <c:formatCode>General</c:formatCode>
                <c:ptCount val="10"/>
                <c:pt idx="0" formatCode="#,##0">
                  <c:v>42</c:v>
                </c:pt>
                <c:pt idx="1">
                  <c:v>49</c:v>
                </c:pt>
                <c:pt idx="2">
                  <c:v>69</c:v>
                </c:pt>
                <c:pt idx="3" formatCode="#,##0">
                  <c:v>51</c:v>
                </c:pt>
                <c:pt idx="4" formatCode="#,##0">
                  <c:v>84</c:v>
                </c:pt>
                <c:pt idx="5" formatCode="#,##0">
                  <c:v>31</c:v>
                </c:pt>
                <c:pt idx="6" formatCode="#,##0">
                  <c:v>31</c:v>
                </c:pt>
                <c:pt idx="7" formatCode="#,##0">
                  <c:v>43</c:v>
                </c:pt>
                <c:pt idx="8" formatCode="#,##0">
                  <c:v>66</c:v>
                </c:pt>
                <c:pt idx="9" formatCode="#,##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4A2-43AD-A2FD-6FCD06F7526F}"/>
            </c:ext>
          </c:extLst>
        </c:ser>
        <c:ser>
          <c:idx val="4"/>
          <c:order val="4"/>
          <c:tx>
            <c:v>SWS FIRES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Sheet1!$A$10:$A$19</c:f>
              <c:numCache>
                <c:formatCode>General</c:formatCode>
                <c:ptCount val="10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</c:numCache>
            </c:numRef>
          </c:cat>
          <c:val>
            <c:numRef>
              <c:f>Sheet1!$F$10:$F$19</c:f>
              <c:numCache>
                <c:formatCode>General</c:formatCode>
                <c:ptCount val="10"/>
                <c:pt idx="0" formatCode="#,##0">
                  <c:v>31</c:v>
                </c:pt>
                <c:pt idx="1">
                  <c:v>15</c:v>
                </c:pt>
                <c:pt idx="2">
                  <c:v>23</c:v>
                </c:pt>
                <c:pt idx="3" formatCode="#,##0">
                  <c:v>20</c:v>
                </c:pt>
                <c:pt idx="4" formatCode="#,##0">
                  <c:v>22</c:v>
                </c:pt>
                <c:pt idx="5" formatCode="#,##0">
                  <c:v>16</c:v>
                </c:pt>
                <c:pt idx="6" formatCode="#,##0">
                  <c:v>17</c:v>
                </c:pt>
                <c:pt idx="7" formatCode="#,##0">
                  <c:v>16</c:v>
                </c:pt>
                <c:pt idx="8" formatCode="#,##0">
                  <c:v>28</c:v>
                </c:pt>
                <c:pt idx="9" formatCode="#,##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4A2-43AD-A2FD-6FCD06F7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913216"/>
        <c:axId val="1551911552"/>
      </c:barChart>
      <c:lineChart>
        <c:grouping val="standard"/>
        <c:varyColors val="0"/>
        <c:ser>
          <c:idx val="2"/>
          <c:order val="1"/>
          <c:tx>
            <c:v>ID-BOD ACRES</c:v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Sheet1!$A$10:$A$19</c:f>
              <c:numCache>
                <c:formatCode>General</c:formatCode>
                <c:ptCount val="10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</c:numCache>
            </c:numRef>
          </c:cat>
          <c:val>
            <c:numRef>
              <c:f>Sheet1!$C$10:$C$19</c:f>
              <c:numCache>
                <c:formatCode>#,##0</c:formatCode>
                <c:ptCount val="10"/>
                <c:pt idx="0">
                  <c:v>13963.15</c:v>
                </c:pt>
                <c:pt idx="1">
                  <c:v>18084.75</c:v>
                </c:pt>
                <c:pt idx="2" formatCode="General">
                  <c:v>2087</c:v>
                </c:pt>
                <c:pt idx="3">
                  <c:v>7150</c:v>
                </c:pt>
                <c:pt idx="4">
                  <c:v>8109</c:v>
                </c:pt>
                <c:pt idx="5">
                  <c:v>63003</c:v>
                </c:pt>
                <c:pt idx="6">
                  <c:v>31756</c:v>
                </c:pt>
                <c:pt idx="7">
                  <c:v>13123</c:v>
                </c:pt>
                <c:pt idx="8">
                  <c:v>309046</c:v>
                </c:pt>
                <c:pt idx="9">
                  <c:v>7179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A2-43AD-A2FD-6FCD06F7526F}"/>
            </c:ext>
          </c:extLst>
        </c:ser>
        <c:ser>
          <c:idx val="3"/>
          <c:order val="3"/>
          <c:tx>
            <c:v>ID-BOF ACRES</c:v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Sheet1!$A$10:$A$19</c:f>
              <c:numCache>
                <c:formatCode>General</c:formatCode>
                <c:ptCount val="10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</c:numCache>
            </c:numRef>
          </c:cat>
          <c:val>
            <c:numRef>
              <c:f>Sheet1!$E$10:$E$19</c:f>
              <c:numCache>
                <c:formatCode>General</c:formatCode>
                <c:ptCount val="10"/>
                <c:pt idx="0" formatCode="#,##0">
                  <c:v>3328.1410000000001</c:v>
                </c:pt>
                <c:pt idx="1">
                  <c:v>9135.9500000000007</c:v>
                </c:pt>
                <c:pt idx="2">
                  <c:v>1328</c:v>
                </c:pt>
                <c:pt idx="3" formatCode="#,##0">
                  <c:v>23908</c:v>
                </c:pt>
                <c:pt idx="4" formatCode="#,##0">
                  <c:v>623</c:v>
                </c:pt>
                <c:pt idx="5" formatCode="#,##0">
                  <c:v>6419</c:v>
                </c:pt>
                <c:pt idx="6" formatCode="#,##0">
                  <c:v>28246</c:v>
                </c:pt>
                <c:pt idx="7" formatCode="#,##0">
                  <c:v>194232</c:v>
                </c:pt>
                <c:pt idx="8" formatCode="#,##0">
                  <c:v>1600</c:v>
                </c:pt>
                <c:pt idx="9" formatCode="#,##0">
                  <c:v>9170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44A2-43AD-A2FD-6FCD06F7526F}"/>
            </c:ext>
          </c:extLst>
        </c:ser>
        <c:ser>
          <c:idx val="5"/>
          <c:order val="5"/>
          <c:tx>
            <c:v>SWS ACRES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Sheet1!$A$10:$A$19</c:f>
              <c:numCache>
                <c:formatCode>General</c:formatCode>
                <c:ptCount val="10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</c:numCache>
            </c:numRef>
          </c:cat>
          <c:val>
            <c:numRef>
              <c:f>Sheet1!$G$10:$G$19</c:f>
              <c:numCache>
                <c:formatCode>General</c:formatCode>
                <c:ptCount val="10"/>
                <c:pt idx="0" formatCode="#,##0">
                  <c:v>1289.25</c:v>
                </c:pt>
                <c:pt idx="1">
                  <c:v>64.849999999999994</c:v>
                </c:pt>
                <c:pt idx="2">
                  <c:v>57</c:v>
                </c:pt>
                <c:pt idx="3" formatCode="#,##0">
                  <c:v>497</c:v>
                </c:pt>
                <c:pt idx="4" formatCode="#,##0">
                  <c:v>6</c:v>
                </c:pt>
                <c:pt idx="5" formatCode="#,##0">
                  <c:v>5184</c:v>
                </c:pt>
                <c:pt idx="6" formatCode="#,##0">
                  <c:v>205</c:v>
                </c:pt>
                <c:pt idx="7" formatCode="#,##0">
                  <c:v>43</c:v>
                </c:pt>
                <c:pt idx="8" formatCode="#,##0">
                  <c:v>6317</c:v>
                </c:pt>
                <c:pt idx="9" formatCode="#,##0">
                  <c:v>7823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44A2-43AD-A2FD-6FCD06F7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21936"/>
        <c:axId val="1386515696"/>
      </c:lineChart>
      <c:catAx>
        <c:axId val="13865219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515696"/>
        <c:crosses val="autoZero"/>
        <c:auto val="1"/>
        <c:lblAlgn val="ctr"/>
        <c:lblOffset val="100"/>
        <c:noMultiLvlLbl val="0"/>
      </c:catAx>
      <c:valAx>
        <c:axId val="1386515696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521936"/>
        <c:crosses val="autoZero"/>
        <c:crossBetween val="between"/>
      </c:valAx>
      <c:valAx>
        <c:axId val="1551911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913216"/>
        <c:crosses val="autoZero"/>
        <c:crossBetween val="between"/>
      </c:valAx>
      <c:catAx>
        <c:axId val="155191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911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BAE699-0177-4AAB-963E-EA5090C31571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807D0F-5FF1-A8CE-1E74-F12D65DBF5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oyle, Darcey L" id="{C56CC7CC-380E-410F-BE0A-3E3320C014A4}" userId="S::dldoyle@blm.gov::d101a485-f6c2-48b3-9c7c-e0a25a3de34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4-01-11T22:20:15.79" personId="{C56CC7CC-380E-410F-BE0A-3E3320C014A4}" id="{99D944D9-7EF9-43C0-A208-05956A96083C}">
    <text>Do not include values for current End of Year Report</text>
  </threadedComment>
  <threadedComment ref="A6" dT="2024-01-11T22:20:25.29" personId="{C56CC7CC-380E-410F-BE0A-3E3320C014A4}" id="{27D76C35-432A-4025-A0D4-407E03FC17DD}">
    <text>Do not include values for current End of Year Report</text>
  </threadedComment>
  <threadedComment ref="A8" dT="2024-01-11T22:20:32.46" personId="{C56CC7CC-380E-410F-BE0A-3E3320C014A4}" id="{965A09F7-DDFB-48D9-8EA7-F454A079ED87}">
    <text>Do not include values for current End of Year Report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AD99-2BDA-4133-BBA2-8911349FE0DA}">
  <dimension ref="A1:R35"/>
  <sheetViews>
    <sheetView tabSelected="1" topLeftCell="A2" zoomScaleNormal="100" workbookViewId="0">
      <selection activeCell="L15" sqref="L15"/>
    </sheetView>
  </sheetViews>
  <sheetFormatPr defaultColWidth="10.7109375" defaultRowHeight="15" x14ac:dyDescent="0.25"/>
  <cols>
    <col min="1" max="1" width="16.7109375" style="7" customWidth="1"/>
    <col min="2" max="9" width="12.7109375" style="7" customWidth="1"/>
    <col min="10" max="16384" width="10.7109375" style="7"/>
  </cols>
  <sheetData>
    <row r="1" spans="1:18" s="8" customFormat="1" ht="18" customHeight="1" x14ac:dyDescent="0.25">
      <c r="B1" s="44" t="s">
        <v>2</v>
      </c>
      <c r="C1" s="45"/>
      <c r="D1" s="46" t="s">
        <v>3</v>
      </c>
      <c r="E1" s="47"/>
      <c r="F1" s="48" t="s">
        <v>4</v>
      </c>
      <c r="G1" s="49"/>
      <c r="H1" s="50" t="s">
        <v>5</v>
      </c>
      <c r="I1" s="51"/>
    </row>
    <row r="2" spans="1:18" s="8" customFormat="1" ht="18" customHeight="1" thickBot="1" x14ac:dyDescent="0.3">
      <c r="A2" s="9"/>
      <c r="B2" s="25" t="s">
        <v>11</v>
      </c>
      <c r="C2" s="26" t="s">
        <v>10</v>
      </c>
      <c r="D2" s="25" t="s">
        <v>13</v>
      </c>
      <c r="E2" s="26" t="s">
        <v>10</v>
      </c>
      <c r="F2" s="25" t="s">
        <v>13</v>
      </c>
      <c r="G2" s="26" t="s">
        <v>12</v>
      </c>
      <c r="H2" s="25" t="s">
        <v>11</v>
      </c>
      <c r="I2" s="26" t="s">
        <v>10</v>
      </c>
    </row>
    <row r="3" spans="1:18" s="8" customFormat="1" ht="18" customHeight="1" x14ac:dyDescent="0.25">
      <c r="A3" s="23">
        <f>A10</f>
        <v>2023</v>
      </c>
      <c r="B3" s="19">
        <f>B10</f>
        <v>76</v>
      </c>
      <c r="C3" s="20">
        <f t="shared" ref="C3:I3" si="0">C10</f>
        <v>13963.15</v>
      </c>
      <c r="D3" s="19">
        <f t="shared" si="0"/>
        <v>42</v>
      </c>
      <c r="E3" s="20">
        <f t="shared" si="0"/>
        <v>3328.1410000000001</v>
      </c>
      <c r="F3" s="19">
        <f t="shared" si="0"/>
        <v>31</v>
      </c>
      <c r="G3" s="20">
        <f t="shared" si="0"/>
        <v>1289.25</v>
      </c>
      <c r="H3" s="19">
        <f t="shared" si="0"/>
        <v>149</v>
      </c>
      <c r="I3" s="20">
        <f t="shared" si="0"/>
        <v>18580.541000000001</v>
      </c>
    </row>
    <row r="4" spans="1:18" s="8" customFormat="1" ht="18" customHeight="1" x14ac:dyDescent="0.25">
      <c r="A4" s="24" t="s">
        <v>7</v>
      </c>
      <c r="B4" s="21">
        <f t="shared" ref="B4:I4" si="1">AVERAGE(B11:B35)</f>
        <v>98</v>
      </c>
      <c r="C4" s="22">
        <f t="shared" si="1"/>
        <v>65417.39</v>
      </c>
      <c r="D4" s="29">
        <f t="shared" si="1"/>
        <v>108.36</v>
      </c>
      <c r="E4" s="30">
        <f t="shared" si="1"/>
        <v>42830.637999999999</v>
      </c>
      <c r="F4" s="33">
        <f t="shared" si="1"/>
        <v>23</v>
      </c>
      <c r="G4" s="33">
        <f t="shared" si="1"/>
        <v>1413.5139999999999</v>
      </c>
      <c r="H4" s="36">
        <f t="shared" si="1"/>
        <v>229.36</v>
      </c>
      <c r="I4" s="36">
        <f t="shared" si="1"/>
        <v>109661.54199999999</v>
      </c>
    </row>
    <row r="5" spans="1:18" s="8" customFormat="1" ht="18" customHeight="1" x14ac:dyDescent="0.25">
      <c r="A5" s="24" t="s">
        <v>6</v>
      </c>
      <c r="B5" s="27">
        <f>B3/B4</f>
        <v>0.77551020408163263</v>
      </c>
      <c r="C5" s="28">
        <f t="shared" ref="C5:I5" si="2">C3/C4</f>
        <v>0.21344706659804066</v>
      </c>
      <c r="D5" s="31">
        <f t="shared" si="2"/>
        <v>0.38759689922480622</v>
      </c>
      <c r="E5" s="32">
        <f t="shared" si="2"/>
        <v>7.7704679533375148E-2</v>
      </c>
      <c r="F5" s="34">
        <f t="shared" si="2"/>
        <v>1.3478260869565217</v>
      </c>
      <c r="G5" s="35">
        <f t="shared" si="2"/>
        <v>0.91208859622189808</v>
      </c>
      <c r="H5" s="37">
        <f t="shared" si="2"/>
        <v>0.64963376351587021</v>
      </c>
      <c r="I5" s="38">
        <f t="shared" si="2"/>
        <v>0.16943534315795053</v>
      </c>
    </row>
    <row r="6" spans="1:18" s="8" customFormat="1" ht="18" customHeight="1" x14ac:dyDescent="0.25">
      <c r="A6" s="24" t="s">
        <v>0</v>
      </c>
      <c r="B6" s="21">
        <f t="shared" ref="B6:I6" si="3">AVERAGE(B11:B20)</f>
        <v>87.1</v>
      </c>
      <c r="C6" s="22">
        <f t="shared" si="3"/>
        <v>63156.474999999999</v>
      </c>
      <c r="D6" s="29">
        <f t="shared" si="3"/>
        <v>68</v>
      </c>
      <c r="E6" s="30">
        <f t="shared" si="3"/>
        <v>41394.395000000004</v>
      </c>
      <c r="F6" s="33">
        <f t="shared" si="3"/>
        <v>23.2</v>
      </c>
      <c r="G6" s="33">
        <f t="shared" si="3"/>
        <v>2339.7849999999999</v>
      </c>
      <c r="H6" s="36">
        <f t="shared" si="3"/>
        <v>178.3</v>
      </c>
      <c r="I6" s="36">
        <f t="shared" si="3"/>
        <v>106890.655</v>
      </c>
    </row>
    <row r="7" spans="1:18" s="8" customFormat="1" ht="18" customHeight="1" x14ac:dyDescent="0.25">
      <c r="A7" s="24" t="s">
        <v>8</v>
      </c>
      <c r="B7" s="27">
        <f>B3/B6</f>
        <v>0.87256027554535021</v>
      </c>
      <c r="C7" s="28">
        <f t="shared" ref="C7:I7" si="4">C3/C6</f>
        <v>0.22108817821133939</v>
      </c>
      <c r="D7" s="31">
        <f t="shared" si="4"/>
        <v>0.61764705882352944</v>
      </c>
      <c r="E7" s="32">
        <f t="shared" si="4"/>
        <v>8.0400764403006725E-2</v>
      </c>
      <c r="F7" s="34">
        <f t="shared" si="4"/>
        <v>1.3362068965517242</v>
      </c>
      <c r="G7" s="35">
        <f t="shared" si="4"/>
        <v>0.55101216564769839</v>
      </c>
      <c r="H7" s="37">
        <f t="shared" si="4"/>
        <v>0.83567021873247327</v>
      </c>
      <c r="I7" s="38">
        <f t="shared" si="4"/>
        <v>0.17382755302603395</v>
      </c>
    </row>
    <row r="8" spans="1:18" s="8" customFormat="1" ht="18" customHeight="1" x14ac:dyDescent="0.25">
      <c r="A8" s="24" t="s">
        <v>1</v>
      </c>
      <c r="B8" s="21">
        <f t="shared" ref="B8:I8" si="5">AVERAGE(B11:B15)</f>
        <v>81.8</v>
      </c>
      <c r="C8" s="22">
        <f t="shared" si="5"/>
        <v>19686.75</v>
      </c>
      <c r="D8" s="29">
        <f t="shared" si="5"/>
        <v>56.8</v>
      </c>
      <c r="E8" s="30">
        <f t="shared" si="5"/>
        <v>8282.7899999999991</v>
      </c>
      <c r="F8" s="33">
        <f t="shared" si="5"/>
        <v>19.2</v>
      </c>
      <c r="G8" s="33">
        <f t="shared" si="5"/>
        <v>1161.77</v>
      </c>
      <c r="H8" s="36">
        <f t="shared" si="5"/>
        <v>157.80000000000001</v>
      </c>
      <c r="I8" s="36">
        <f t="shared" si="5"/>
        <v>29131.309999999998</v>
      </c>
    </row>
    <row r="9" spans="1:18" s="8" customFormat="1" ht="18" customHeight="1" x14ac:dyDescent="0.25">
      <c r="A9" s="24" t="s">
        <v>9</v>
      </c>
      <c r="B9" s="27">
        <f>B3/B8</f>
        <v>0.92909535452322745</v>
      </c>
      <c r="C9" s="28">
        <f t="shared" ref="C9:I9" si="6">C3/C8</f>
        <v>0.7092663847511651</v>
      </c>
      <c r="D9" s="31">
        <f t="shared" si="6"/>
        <v>0.73943661971830987</v>
      </c>
      <c r="E9" s="32">
        <f t="shared" si="6"/>
        <v>0.40181400228666914</v>
      </c>
      <c r="F9" s="34">
        <f t="shared" si="6"/>
        <v>1.6145833333333335</v>
      </c>
      <c r="G9" s="35">
        <f t="shared" si="6"/>
        <v>1.1097291202217308</v>
      </c>
      <c r="H9" s="37">
        <f t="shared" si="6"/>
        <v>0.94423320659062093</v>
      </c>
      <c r="I9" s="38">
        <f t="shared" si="6"/>
        <v>0.63782030399594125</v>
      </c>
    </row>
    <row r="10" spans="1:18" s="8" customFormat="1" ht="18" customHeight="1" x14ac:dyDescent="0.25">
      <c r="A10" s="10">
        <v>2023</v>
      </c>
      <c r="B10" s="11">
        <v>76</v>
      </c>
      <c r="C10" s="12">
        <v>13963.15</v>
      </c>
      <c r="D10" s="11">
        <v>42</v>
      </c>
      <c r="E10" s="12">
        <v>3328.1410000000001</v>
      </c>
      <c r="F10" s="11">
        <v>31</v>
      </c>
      <c r="G10" s="12">
        <v>1289.25</v>
      </c>
      <c r="H10" s="11">
        <f>SUM(B10,D10,F10)</f>
        <v>149</v>
      </c>
      <c r="I10" s="12">
        <f>SUM(C10,E10,G10)</f>
        <v>18580.541000000001</v>
      </c>
      <c r="J10" s="43" t="s">
        <v>14</v>
      </c>
      <c r="K10" s="43"/>
      <c r="L10" s="43"/>
      <c r="M10" s="43"/>
      <c r="N10" s="43"/>
      <c r="O10" s="43"/>
      <c r="P10" s="43"/>
      <c r="Q10" s="43"/>
      <c r="R10" s="43"/>
    </row>
    <row r="11" spans="1:18" s="8" customFormat="1" ht="17.45" customHeight="1" x14ac:dyDescent="0.25">
      <c r="A11" s="13">
        <v>2022</v>
      </c>
      <c r="B11" s="14">
        <v>81</v>
      </c>
      <c r="C11" s="15">
        <v>18084.75</v>
      </c>
      <c r="D11" s="14">
        <v>49</v>
      </c>
      <c r="E11" s="16">
        <v>9135.9500000000007</v>
      </c>
      <c r="F11" s="14">
        <v>15</v>
      </c>
      <c r="G11" s="16">
        <v>64.849999999999994</v>
      </c>
      <c r="H11" s="11">
        <f t="shared" ref="H11:H34" si="7">SUM(B11,D11,F11)</f>
        <v>145</v>
      </c>
      <c r="I11" s="12">
        <f t="shared" ref="I11:I34" si="8">SUM(C11,E11,G11)</f>
        <v>27285.55</v>
      </c>
      <c r="J11" s="43"/>
      <c r="K11" s="43"/>
      <c r="L11" s="43"/>
      <c r="M11" s="43"/>
      <c r="N11" s="43"/>
      <c r="O11" s="43"/>
      <c r="P11" s="43"/>
      <c r="Q11" s="43"/>
      <c r="R11" s="43"/>
    </row>
    <row r="12" spans="1:18" s="1" customFormat="1" ht="17.45" customHeight="1" x14ac:dyDescent="0.25">
      <c r="A12" s="13">
        <v>2021</v>
      </c>
      <c r="B12" s="14">
        <v>71</v>
      </c>
      <c r="C12" s="16">
        <v>2087</v>
      </c>
      <c r="D12" s="14">
        <v>69</v>
      </c>
      <c r="E12" s="16">
        <v>1328</v>
      </c>
      <c r="F12" s="14">
        <v>23</v>
      </c>
      <c r="G12" s="16">
        <v>57</v>
      </c>
      <c r="H12" s="11">
        <f t="shared" si="7"/>
        <v>163</v>
      </c>
      <c r="I12" s="12">
        <f t="shared" si="8"/>
        <v>3472</v>
      </c>
    </row>
    <row r="13" spans="1:18" s="1" customFormat="1" ht="17.45" customHeight="1" x14ac:dyDescent="0.25">
      <c r="A13" s="10">
        <v>2020</v>
      </c>
      <c r="B13" s="11">
        <v>68</v>
      </c>
      <c r="C13" s="12">
        <v>7150</v>
      </c>
      <c r="D13" s="11">
        <v>51</v>
      </c>
      <c r="E13" s="12">
        <v>23908</v>
      </c>
      <c r="F13" s="11">
        <v>20</v>
      </c>
      <c r="G13" s="12">
        <v>497</v>
      </c>
      <c r="H13" s="11">
        <f t="shared" si="7"/>
        <v>139</v>
      </c>
      <c r="I13" s="12">
        <f t="shared" si="8"/>
        <v>31555</v>
      </c>
    </row>
    <row r="14" spans="1:18" s="1" customFormat="1" ht="17.45" customHeight="1" x14ac:dyDescent="0.25">
      <c r="A14" s="10">
        <v>2019</v>
      </c>
      <c r="B14" s="11">
        <v>89</v>
      </c>
      <c r="C14" s="12">
        <v>8109</v>
      </c>
      <c r="D14" s="11">
        <v>84</v>
      </c>
      <c r="E14" s="12">
        <v>623</v>
      </c>
      <c r="F14" s="11">
        <v>22</v>
      </c>
      <c r="G14" s="12">
        <v>6</v>
      </c>
      <c r="H14" s="11">
        <f t="shared" si="7"/>
        <v>195</v>
      </c>
      <c r="I14" s="12">
        <f t="shared" si="8"/>
        <v>8738</v>
      </c>
    </row>
    <row r="15" spans="1:18" s="1" customFormat="1" ht="17.45" customHeight="1" x14ac:dyDescent="0.25">
      <c r="A15" s="10">
        <v>2018</v>
      </c>
      <c r="B15" s="11">
        <v>100</v>
      </c>
      <c r="C15" s="12">
        <v>63003</v>
      </c>
      <c r="D15" s="11">
        <v>31</v>
      </c>
      <c r="E15" s="12">
        <v>6419</v>
      </c>
      <c r="F15" s="11">
        <v>16</v>
      </c>
      <c r="G15" s="12">
        <v>5184</v>
      </c>
      <c r="H15" s="11">
        <f t="shared" si="7"/>
        <v>147</v>
      </c>
      <c r="I15" s="12">
        <f t="shared" si="8"/>
        <v>74606</v>
      </c>
    </row>
    <row r="16" spans="1:18" s="1" customFormat="1" ht="17.45" customHeight="1" x14ac:dyDescent="0.25">
      <c r="A16" s="10">
        <v>2017</v>
      </c>
      <c r="B16" s="11">
        <v>119</v>
      </c>
      <c r="C16" s="12">
        <v>31756</v>
      </c>
      <c r="D16" s="11">
        <v>31</v>
      </c>
      <c r="E16" s="12">
        <v>28246</v>
      </c>
      <c r="F16" s="11">
        <v>17</v>
      </c>
      <c r="G16" s="12">
        <v>205</v>
      </c>
      <c r="H16" s="11">
        <f t="shared" si="7"/>
        <v>167</v>
      </c>
      <c r="I16" s="12">
        <f t="shared" si="8"/>
        <v>60207</v>
      </c>
    </row>
    <row r="17" spans="1:9" s="1" customFormat="1" ht="17.45" customHeight="1" x14ac:dyDescent="0.25">
      <c r="A17" s="6">
        <v>2016</v>
      </c>
      <c r="B17" s="2">
        <v>71</v>
      </c>
      <c r="C17" s="3">
        <v>13123</v>
      </c>
      <c r="D17" s="2">
        <v>43</v>
      </c>
      <c r="E17" s="3">
        <v>194232</v>
      </c>
      <c r="F17" s="2">
        <v>16</v>
      </c>
      <c r="G17" s="3">
        <v>43</v>
      </c>
      <c r="H17" s="11">
        <f t="shared" si="7"/>
        <v>130</v>
      </c>
      <c r="I17" s="12">
        <f t="shared" si="8"/>
        <v>207398</v>
      </c>
    </row>
    <row r="18" spans="1:9" s="1" customFormat="1" ht="17.45" customHeight="1" x14ac:dyDescent="0.25">
      <c r="A18" s="10">
        <v>2015</v>
      </c>
      <c r="B18" s="11">
        <v>89</v>
      </c>
      <c r="C18" s="12">
        <v>309046</v>
      </c>
      <c r="D18" s="11">
        <v>66</v>
      </c>
      <c r="E18" s="12">
        <v>1600</v>
      </c>
      <c r="F18" s="11">
        <v>28</v>
      </c>
      <c r="G18" s="12">
        <v>6317</v>
      </c>
      <c r="H18" s="11">
        <f t="shared" si="7"/>
        <v>183</v>
      </c>
      <c r="I18" s="12">
        <f t="shared" si="8"/>
        <v>316963</v>
      </c>
    </row>
    <row r="19" spans="1:9" s="1" customFormat="1" ht="17.45" customHeight="1" x14ac:dyDescent="0.25">
      <c r="A19" s="10">
        <v>2014</v>
      </c>
      <c r="B19" s="11">
        <v>64</v>
      </c>
      <c r="C19" s="12">
        <v>7179</v>
      </c>
      <c r="D19" s="11">
        <v>122</v>
      </c>
      <c r="E19" s="12">
        <v>9170</v>
      </c>
      <c r="F19" s="11">
        <v>27</v>
      </c>
      <c r="G19" s="12">
        <v>7823</v>
      </c>
      <c r="H19" s="11">
        <f t="shared" si="7"/>
        <v>213</v>
      </c>
      <c r="I19" s="12">
        <f t="shared" si="8"/>
        <v>24172</v>
      </c>
    </row>
    <row r="20" spans="1:9" s="1" customFormat="1" ht="17.45" customHeight="1" x14ac:dyDescent="0.25">
      <c r="A20" s="10">
        <v>2013</v>
      </c>
      <c r="B20" s="11">
        <v>119</v>
      </c>
      <c r="C20" s="12">
        <v>172027</v>
      </c>
      <c r="D20" s="11">
        <v>134</v>
      </c>
      <c r="E20" s="12">
        <v>139282</v>
      </c>
      <c r="F20" s="11">
        <v>48</v>
      </c>
      <c r="G20" s="12">
        <v>3201</v>
      </c>
      <c r="H20" s="11">
        <f t="shared" si="7"/>
        <v>301</v>
      </c>
      <c r="I20" s="12">
        <f t="shared" si="8"/>
        <v>314510</v>
      </c>
    </row>
    <row r="21" spans="1:9" s="1" customFormat="1" ht="17.45" customHeight="1" x14ac:dyDescent="0.25">
      <c r="A21" s="10">
        <v>2012</v>
      </c>
      <c r="B21" s="11">
        <v>148</v>
      </c>
      <c r="C21" s="12">
        <v>156726</v>
      </c>
      <c r="D21" s="11">
        <v>62</v>
      </c>
      <c r="E21" s="12">
        <v>153540</v>
      </c>
      <c r="F21" s="11">
        <v>20</v>
      </c>
      <c r="G21" s="12">
        <v>802</v>
      </c>
      <c r="H21" s="11">
        <f t="shared" si="7"/>
        <v>230</v>
      </c>
      <c r="I21" s="12">
        <f t="shared" si="8"/>
        <v>311068</v>
      </c>
    </row>
    <row r="22" spans="1:9" s="1" customFormat="1" ht="17.45" customHeight="1" x14ac:dyDescent="0.25">
      <c r="A22" s="10">
        <v>2011</v>
      </c>
      <c r="B22" s="11">
        <v>118</v>
      </c>
      <c r="C22" s="12">
        <v>153070</v>
      </c>
      <c r="D22" s="11">
        <v>105</v>
      </c>
      <c r="E22" s="12">
        <v>4954</v>
      </c>
      <c r="F22" s="11">
        <v>21</v>
      </c>
      <c r="G22" s="12">
        <v>179</v>
      </c>
      <c r="H22" s="11">
        <f t="shared" si="7"/>
        <v>244</v>
      </c>
      <c r="I22" s="12">
        <f t="shared" si="8"/>
        <v>158203</v>
      </c>
    </row>
    <row r="23" spans="1:9" s="1" customFormat="1" ht="17.45" customHeight="1" x14ac:dyDescent="0.25">
      <c r="A23" s="10">
        <v>2010</v>
      </c>
      <c r="B23" s="11">
        <v>98</v>
      </c>
      <c r="C23" s="12">
        <v>58244</v>
      </c>
      <c r="D23" s="11">
        <v>89</v>
      </c>
      <c r="E23" s="12">
        <v>11821</v>
      </c>
      <c r="F23" s="11">
        <v>24</v>
      </c>
      <c r="G23" s="12">
        <v>1676</v>
      </c>
      <c r="H23" s="11">
        <f t="shared" si="7"/>
        <v>211</v>
      </c>
      <c r="I23" s="12">
        <f t="shared" si="8"/>
        <v>71741</v>
      </c>
    </row>
    <row r="24" spans="1:9" x14ac:dyDescent="0.25">
      <c r="A24" s="6">
        <v>2009</v>
      </c>
      <c r="B24" s="4">
        <v>63</v>
      </c>
      <c r="C24" s="5">
        <v>3584</v>
      </c>
      <c r="D24" s="4">
        <v>87</v>
      </c>
      <c r="E24" s="5">
        <v>2197</v>
      </c>
      <c r="F24" s="4">
        <v>32</v>
      </c>
      <c r="G24" s="5">
        <v>29</v>
      </c>
      <c r="H24" s="11">
        <f t="shared" si="7"/>
        <v>182</v>
      </c>
      <c r="I24" s="12">
        <f t="shared" si="8"/>
        <v>5810</v>
      </c>
    </row>
    <row r="25" spans="1:9" x14ac:dyDescent="0.25">
      <c r="A25" s="6">
        <v>2008</v>
      </c>
      <c r="B25" s="4">
        <v>65</v>
      </c>
      <c r="C25" s="5">
        <v>4885</v>
      </c>
      <c r="D25" s="4">
        <v>100</v>
      </c>
      <c r="E25" s="5">
        <v>152</v>
      </c>
      <c r="F25" s="4">
        <v>10</v>
      </c>
      <c r="G25" s="5">
        <v>61</v>
      </c>
      <c r="H25" s="11">
        <f t="shared" si="7"/>
        <v>175</v>
      </c>
      <c r="I25" s="12">
        <f t="shared" si="8"/>
        <v>5098</v>
      </c>
    </row>
    <row r="26" spans="1:9" x14ac:dyDescent="0.25">
      <c r="A26" s="6">
        <v>2007</v>
      </c>
      <c r="B26" s="4">
        <v>122</v>
      </c>
      <c r="C26" s="3">
        <v>96050</v>
      </c>
      <c r="D26" s="4">
        <v>113</v>
      </c>
      <c r="E26" s="3">
        <v>341615</v>
      </c>
      <c r="F26" s="4">
        <v>24</v>
      </c>
      <c r="G26" s="5">
        <v>3784</v>
      </c>
      <c r="H26" s="11">
        <f t="shared" si="7"/>
        <v>259</v>
      </c>
      <c r="I26" s="12">
        <f t="shared" si="8"/>
        <v>441449</v>
      </c>
    </row>
    <row r="27" spans="1:9" x14ac:dyDescent="0.25">
      <c r="A27" s="6">
        <v>2006</v>
      </c>
      <c r="B27" s="4">
        <v>128</v>
      </c>
      <c r="C27" s="3">
        <v>115926</v>
      </c>
      <c r="D27" s="4">
        <v>202</v>
      </c>
      <c r="E27" s="3">
        <v>87493</v>
      </c>
      <c r="F27" s="4">
        <v>30</v>
      </c>
      <c r="G27" s="5">
        <v>4748</v>
      </c>
      <c r="H27" s="11">
        <f t="shared" si="7"/>
        <v>360</v>
      </c>
      <c r="I27" s="12">
        <f t="shared" si="8"/>
        <v>208167</v>
      </c>
    </row>
    <row r="28" spans="1:9" x14ac:dyDescent="0.25">
      <c r="A28" s="6">
        <v>2005</v>
      </c>
      <c r="B28" s="4">
        <v>106</v>
      </c>
      <c r="C28" s="3">
        <v>32670</v>
      </c>
      <c r="D28" s="4">
        <v>114</v>
      </c>
      <c r="E28" s="5">
        <v>1350</v>
      </c>
      <c r="F28" s="4">
        <v>15</v>
      </c>
      <c r="G28" s="5">
        <v>5</v>
      </c>
      <c r="H28" s="11">
        <f t="shared" si="7"/>
        <v>235</v>
      </c>
      <c r="I28" s="12">
        <f t="shared" si="8"/>
        <v>34025</v>
      </c>
    </row>
    <row r="29" spans="1:9" x14ac:dyDescent="0.25">
      <c r="A29" s="6">
        <v>2004</v>
      </c>
      <c r="B29" s="4">
        <v>66</v>
      </c>
      <c r="C29" s="5">
        <v>4734</v>
      </c>
      <c r="D29" s="4">
        <v>138</v>
      </c>
      <c r="E29" s="5">
        <v>844</v>
      </c>
      <c r="F29" s="4">
        <v>16</v>
      </c>
      <c r="G29" s="5">
        <v>8</v>
      </c>
      <c r="H29" s="11">
        <f t="shared" si="7"/>
        <v>220</v>
      </c>
      <c r="I29" s="12">
        <f t="shared" si="8"/>
        <v>5586</v>
      </c>
    </row>
    <row r="30" spans="1:9" x14ac:dyDescent="0.25">
      <c r="A30" s="6">
        <v>2003</v>
      </c>
      <c r="B30" s="4">
        <v>79</v>
      </c>
      <c r="C30" s="3">
        <v>10594</v>
      </c>
      <c r="D30" s="4">
        <v>145</v>
      </c>
      <c r="E30" s="3">
        <v>13182</v>
      </c>
      <c r="F30" s="4">
        <v>29</v>
      </c>
      <c r="G30" s="5">
        <v>119</v>
      </c>
      <c r="H30" s="11">
        <f t="shared" si="7"/>
        <v>253</v>
      </c>
      <c r="I30" s="12">
        <f t="shared" si="8"/>
        <v>23895</v>
      </c>
    </row>
    <row r="31" spans="1:9" x14ac:dyDescent="0.25">
      <c r="A31" s="6">
        <v>2002</v>
      </c>
      <c r="B31" s="4">
        <v>101</v>
      </c>
      <c r="C31" s="3">
        <v>42875</v>
      </c>
      <c r="D31" s="4">
        <v>260</v>
      </c>
      <c r="E31" s="5">
        <v>1756</v>
      </c>
      <c r="F31" s="4">
        <v>43</v>
      </c>
      <c r="G31" s="5">
        <v>99</v>
      </c>
      <c r="H31" s="11">
        <f t="shared" si="7"/>
        <v>404</v>
      </c>
      <c r="I31" s="12">
        <f t="shared" si="8"/>
        <v>44730</v>
      </c>
    </row>
    <row r="32" spans="1:9" x14ac:dyDescent="0.25">
      <c r="A32" s="6">
        <v>2001</v>
      </c>
      <c r="B32" s="4">
        <v>138</v>
      </c>
      <c r="C32" s="3">
        <v>71768</v>
      </c>
      <c r="D32" s="4">
        <v>197</v>
      </c>
      <c r="E32" s="5">
        <v>118</v>
      </c>
      <c r="F32" s="4">
        <v>37</v>
      </c>
      <c r="G32" s="5">
        <v>375</v>
      </c>
      <c r="H32" s="11">
        <f t="shared" si="7"/>
        <v>372</v>
      </c>
      <c r="I32" s="12">
        <f t="shared" si="8"/>
        <v>72261</v>
      </c>
    </row>
    <row r="33" spans="1:9" x14ac:dyDescent="0.25">
      <c r="A33" s="6">
        <v>2000</v>
      </c>
      <c r="B33" s="4">
        <v>117</v>
      </c>
      <c r="C33" s="3">
        <v>142061</v>
      </c>
      <c r="D33" s="4">
        <v>93</v>
      </c>
      <c r="E33" s="3">
        <v>35848</v>
      </c>
      <c r="F33" s="4">
        <v>15</v>
      </c>
      <c r="G33" s="5">
        <v>4</v>
      </c>
      <c r="H33" s="11">
        <f t="shared" si="7"/>
        <v>225</v>
      </c>
      <c r="I33" s="12">
        <f t="shared" si="8"/>
        <v>177913</v>
      </c>
    </row>
    <row r="34" spans="1:9" x14ac:dyDescent="0.25">
      <c r="A34" s="6">
        <v>1999</v>
      </c>
      <c r="B34" s="4">
        <v>145</v>
      </c>
      <c r="C34" s="3">
        <v>99039</v>
      </c>
      <c r="D34" s="4">
        <v>164</v>
      </c>
      <c r="E34" s="5">
        <v>225</v>
      </c>
      <c r="F34" s="4">
        <v>16</v>
      </c>
      <c r="G34" s="5">
        <v>48</v>
      </c>
      <c r="H34" s="11">
        <f t="shared" si="7"/>
        <v>325</v>
      </c>
      <c r="I34" s="12">
        <f t="shared" si="8"/>
        <v>99312</v>
      </c>
    </row>
    <row r="35" spans="1:9" ht="15.75" thickBot="1" x14ac:dyDescent="0.3">
      <c r="A35" s="39">
        <v>1998</v>
      </c>
      <c r="B35" s="40">
        <v>85</v>
      </c>
      <c r="C35" s="41">
        <v>11644</v>
      </c>
      <c r="D35" s="40">
        <v>160</v>
      </c>
      <c r="E35" s="42">
        <v>1727</v>
      </c>
      <c r="F35" s="40">
        <v>11</v>
      </c>
      <c r="G35" s="42">
        <v>3</v>
      </c>
      <c r="H35" s="17">
        <f t="shared" ref="H35" si="9">SUM(B35,D35,F35)</f>
        <v>256</v>
      </c>
      <c r="I35" s="18">
        <f t="shared" ref="I35" si="10">SUM(C35,E35,G35)</f>
        <v>13374</v>
      </c>
    </row>
  </sheetData>
  <mergeCells count="5">
    <mergeCell ref="J10:R11"/>
    <mergeCell ref="B1:C1"/>
    <mergeCell ref="D1:E1"/>
    <mergeCell ref="F1:G1"/>
    <mergeCell ref="H1:I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Doyle, Darcey L</dc:creator>
  <cp:lastModifiedBy>Doyle, Darcey L</cp:lastModifiedBy>
  <dcterms:created xsi:type="dcterms:W3CDTF">2024-01-03T16:56:43Z</dcterms:created>
  <dcterms:modified xsi:type="dcterms:W3CDTF">2024-01-11T22:20:58Z</dcterms:modified>
</cp:coreProperties>
</file>