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tell\web_gacc_SWCC\predictive\intelligence\Historical\Fire_Data\End_of_Year_Reports_ICS209\Data_Tables\2017\"/>
    </mc:Choice>
  </mc:AlternateContent>
  <bookViews>
    <workbookView xWindow="2130" yWindow="0" windowWidth="27555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3" i="1"/>
  <c r="D4" i="1"/>
  <c r="D2" i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<sst xmlns="http://schemas.openxmlformats.org/spreadsheetml/2006/main" count="239" uniqueCount="142">
  <si>
    <t>INC_Name</t>
  </si>
  <si>
    <t>INC_ST_Unit</t>
  </si>
  <si>
    <t>INC_Nbr</t>
  </si>
  <si>
    <t>Acres</t>
  </si>
  <si>
    <t>Cause</t>
  </si>
  <si>
    <t>Start</t>
  </si>
  <si>
    <t>End</t>
  </si>
  <si>
    <t>LAT</t>
  </si>
  <si>
    <t>LONG</t>
  </si>
  <si>
    <t>Fuels1</t>
  </si>
  <si>
    <t>IC</t>
  </si>
  <si>
    <t>IC_Type</t>
  </si>
  <si>
    <t>Monitor</t>
  </si>
  <si>
    <t>Confine</t>
  </si>
  <si>
    <t>Point_Prot</t>
  </si>
  <si>
    <t>Full_Suppression</t>
  </si>
  <si>
    <t>Threatened</t>
  </si>
  <si>
    <t>Damaged</t>
  </si>
  <si>
    <t>Destroyed</t>
  </si>
  <si>
    <t>T1-C</t>
  </si>
  <si>
    <t>T2-C</t>
  </si>
  <si>
    <t>T2IA-C</t>
  </si>
  <si>
    <t>T1-H</t>
  </si>
  <si>
    <t>T2-H</t>
  </si>
  <si>
    <t>T3-H</t>
  </si>
  <si>
    <t>T1-E</t>
  </si>
  <si>
    <t>T2-E</t>
  </si>
  <si>
    <t>T3-E</t>
  </si>
  <si>
    <t>T4-E</t>
  </si>
  <si>
    <t>T5-E</t>
  </si>
  <si>
    <t>T6-E</t>
  </si>
  <si>
    <t>DOZR</t>
  </si>
  <si>
    <t>WTDR</t>
  </si>
  <si>
    <t>Personnel</t>
  </si>
  <si>
    <t>Agency</t>
  </si>
  <si>
    <t>Zone</t>
  </si>
  <si>
    <t>DispCtr</t>
  </si>
  <si>
    <t>Bulldog</t>
  </si>
  <si>
    <t>NM-N6S</t>
  </si>
  <si>
    <t>000020</t>
  </si>
  <si>
    <t>Unknown</t>
  </si>
  <si>
    <t>Short Grass (1 foot)</t>
  </si>
  <si>
    <t>CROSSROADS WEST</t>
  </si>
  <si>
    <t>NM-N5S</t>
  </si>
  <si>
    <t>000064</t>
  </si>
  <si>
    <t>Human</t>
  </si>
  <si>
    <t>Tall Grass (2.5 feet)</t>
  </si>
  <si>
    <t>NR</t>
  </si>
  <si>
    <t>SEVEN CABINS</t>
  </si>
  <si>
    <t>NM-LNF</t>
  </si>
  <si>
    <t>000057</t>
  </si>
  <si>
    <t>Rael</t>
  </si>
  <si>
    <t>NM-N3S</t>
  </si>
  <si>
    <t>000033</t>
  </si>
  <si>
    <t>Hutchinson</t>
  </si>
  <si>
    <t>NM-N2S</t>
  </si>
  <si>
    <t>000090</t>
  </si>
  <si>
    <t>Tinaja</t>
  </si>
  <si>
    <t>000068</t>
  </si>
  <si>
    <t>Lightning/Natural</t>
  </si>
  <si>
    <t>Timber (Grass and Understory)</t>
  </si>
  <si>
    <t>Bandera</t>
  </si>
  <si>
    <t>000107</t>
  </si>
  <si>
    <t>Hondito</t>
  </si>
  <si>
    <t>NM-CAF</t>
  </si>
  <si>
    <t>000111</t>
  </si>
  <si>
    <t>Delmerico</t>
  </si>
  <si>
    <t>IMT 3</t>
  </si>
  <si>
    <t>Kerr</t>
  </si>
  <si>
    <t>NM-GNF</t>
  </si>
  <si>
    <t>000093</t>
  </si>
  <si>
    <t>HIGH DESERT COMPLEX</t>
  </si>
  <si>
    <t>000309</t>
  </si>
  <si>
    <t>Chaparral (6 feet)</t>
  </si>
  <si>
    <t>Griffith</t>
  </si>
  <si>
    <t>NM-N4S</t>
  </si>
  <si>
    <t>000258</t>
  </si>
  <si>
    <t>Encino</t>
  </si>
  <si>
    <t>000190</t>
  </si>
  <si>
    <t>Brush (2 feet)</t>
  </si>
  <si>
    <t>MONUMENT</t>
  </si>
  <si>
    <t>000267</t>
  </si>
  <si>
    <t>Timber (Litter and Understory)</t>
  </si>
  <si>
    <t>Whitewater</t>
  </si>
  <si>
    <t>Bell Fire</t>
  </si>
  <si>
    <t>000287</t>
  </si>
  <si>
    <t>Whitman</t>
  </si>
  <si>
    <t>000257</t>
  </si>
  <si>
    <t>Seven</t>
  </si>
  <si>
    <t>000249</t>
  </si>
  <si>
    <t>Teacher</t>
  </si>
  <si>
    <t>000174</t>
  </si>
  <si>
    <t>Baca</t>
  </si>
  <si>
    <t>000113</t>
  </si>
  <si>
    <t>Cox</t>
  </si>
  <si>
    <t>Bonita</t>
  </si>
  <si>
    <t>000152</t>
  </si>
  <si>
    <t>Bales</t>
  </si>
  <si>
    <t>Highland</t>
  </si>
  <si>
    <t>000198</t>
  </si>
  <si>
    <t>Corral</t>
  </si>
  <si>
    <t>000166</t>
  </si>
  <si>
    <t>Straw</t>
  </si>
  <si>
    <t>000193</t>
  </si>
  <si>
    <t>Gravel</t>
  </si>
  <si>
    <t>000194</t>
  </si>
  <si>
    <t>Tiffany</t>
  </si>
  <si>
    <t>000266</t>
  </si>
  <si>
    <t>Romero</t>
  </si>
  <si>
    <t>PONDER</t>
  </si>
  <si>
    <t>000401</t>
  </si>
  <si>
    <t>Cajete</t>
  </si>
  <si>
    <t>NM-SNF</t>
  </si>
  <si>
    <t>000222</t>
  </si>
  <si>
    <t>von Tillow</t>
  </si>
  <si>
    <t>EAST CATO</t>
  </si>
  <si>
    <t>NM-ROD</t>
  </si>
  <si>
    <t>000433</t>
  </si>
  <si>
    <t>Taylor Canyon</t>
  </si>
  <si>
    <t>NM-CIF</t>
  </si>
  <si>
    <t>000252</t>
  </si>
  <si>
    <t>Round</t>
  </si>
  <si>
    <t>000171</t>
  </si>
  <si>
    <t>Peggy</t>
  </si>
  <si>
    <t>000382</t>
  </si>
  <si>
    <t>Braided  Cave</t>
  </si>
  <si>
    <t>NM-EMP</t>
  </si>
  <si>
    <t>000279</t>
  </si>
  <si>
    <t>Alameda</t>
  </si>
  <si>
    <t>000384</t>
  </si>
  <si>
    <t>Gallo Peak</t>
  </si>
  <si>
    <t>000324</t>
  </si>
  <si>
    <t>Deer Creek</t>
  </si>
  <si>
    <t>000541</t>
  </si>
  <si>
    <t>Palmer</t>
  </si>
  <si>
    <t>000534</t>
  </si>
  <si>
    <t>Escondido</t>
  </si>
  <si>
    <t>000335</t>
  </si>
  <si>
    <t>Ojitos</t>
  </si>
  <si>
    <t>000337</t>
  </si>
  <si>
    <t>Spires</t>
  </si>
  <si>
    <t>000553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</si>
</sst>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0"/>
  </numFmts>
  <fonts count="3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workbookViewId="0">
      <selection activeCell="C23" sqref="C23"/>
    </sheetView>
  </sheetViews>
  <sheetFormatPr defaultRowHeight="15.75" x14ac:dyDescent="0.25"/>
  <cols>
    <col min="1" max="1" width="21" bestFit="1" customWidth="1"/>
    <col min="4" max="8" width="9" style="6"/>
    <col min="14" max="14" width="26.25" bestFit="1" customWidth="1"/>
    <col min="16" max="18" width="9" style="6"/>
    <col min="19" max="19" width="10.25" style="6" bestFit="1" customWidth="1"/>
    <col min="20" max="20" width="9" style="6"/>
    <col min="21" max="21" width="10.75" style="6" bestFit="1" customWidth="1"/>
    <col min="22" max="37" width="9" style="6"/>
  </cols>
  <sheetData>
    <row r="1" spans="1:37" s="6" customFormat="1" x14ac:dyDescent="0.25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3" t="s">
        <v>7</v>
      </c>
      <c r="L1" s="3" t="s">
        <v>8</v>
      </c>
      <c r="M1" s="1" t="s">
        <v>9</v>
      </c>
      <c r="N1" s="1" t="s">
        <v>10</v>
      </c>
      <c r="O1" s="13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5" t="s">
        <v>16</v>
      </c>
      <c r="U1" s="5" t="s">
        <v>17</v>
      </c>
      <c r="V1" s="5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</row>
    <row r="2" spans="1:37" s="9" customFormat="1" x14ac:dyDescent="0.25">
      <c r="A2" s="7" t="s">
        <v>37</v>
      </c>
      <c r="B2" s="8" t="s">
        <v>38</v>
      </c>
      <c r="C2" s="15" t="str">
        <f>IF(COUNTIF(B2,"*A"),"BIA",
IF(COUNTIF(B2,"*D"),"BLM",
IF(COUNTIF(B2,"*R"),"FWS",
IF(COUNTIF(B2,"*P"),"NPS",
IF(COUNTIF(B2,"*S"),"NMS",
IF(COUNTIF(B2,"*F"),"USFS",))))))</f>
        <v>NMS</v>
      </c>
      <c r="D2" s="8" t="str">
        <f xml:space="preserve">
IF(B2="NM-LAA","ABZ",IF(B2="NM-SPA","ABZ",IF(B2="NM-JIA","TAZ",IF(B2="NM-NPA","TAZ",IF(B2="NM-MEA","PEZ",
IF(B2="NM-RPD","ABZ",IF(B2="NM-SCD","ABZ",IF(B2="NM-TAD","TAZ",IF(B2="NM-FAD","TAZ",IF(B2="NM-LCD","GLZ",IF(B2="NM-CAD","PEZ",IF(B2="NM-ROD","PEZ",
IF(B2="NM-BDR","ABZ",IF(B2="NM-SER","ABZ",
IF(B2="NM-ELP","ABZ",IF(B2="NM-EMP","ABZ",IF(B2="NM-BAP","SNZ",IF(B2="NM-VCP","SNZ",IF(B2="NM-CCP","PEZ",
IF(B2="NM-CIF","ABZ",IF(B2="NM-CAF","TAZ",IF(B2="NM-GNF","GLZ",IF(B2="NM-SNF","SNZ",IF(B2="NM-LNF","PEZ",
IF(B2="NM-N1S","TAZ",IF(B2="NM-N2S","TAZ",IF(B2="NM-N3S","GLZ",IF(B2="NM-N4S","SNZ",IF(B2="NM-N5S","PEZ",IF(B2="NM-N6S","ABZ",))))))))))))))))))))))))))))))</f>
        <v>ABZ</v>
      </c>
      <c r="E2" s="8" t="str">
        <f xml:space="preserve">
IF(B2="NM-LAA","ABC",IF(B2="NM-SPA","ABC",IF(B2="NM-JIA","TDC",IF(B2="NM-NPA","TDC",IF(B2="NM-MEA","ADC",
IF(B2="NM-RPD","ABC",IF(B2="NM-SCD","ABC",IF(B2="NM-TAD","TDC",IF(B2="NM-FAD","TDC",IF(B2="NM-LCD","GDC",IF(B2="NM-CAD","ADC",IF(B2="NM-ROD","ADC",
IF(B2="NM-BDR","ABC",IF(B2="NM-SER","ABC",
IF(B2="NM-ELP","ABC",IF(B2="NM-EMP","ABC",IF(B2="NM-BAP","SFC",IF(B2="NM-VCP","SFC",IF(B2="NM-CCP","ADC",
IF(B2="NM-CIF","ABC",IF(B2="NM-CAF","TDC",IF(B2="NM-GNF","SDC",IF(B2="NM-SNF","SFC",IF(B2="NM-LNF","ADC",
IF(B2="NM-N1S","TDC",IF(B2="NM-N2S","TDC",IF(B2="NM-N3S","SDC",IF(B2="NM-N4S","SFC",IF(B2="NM-N5S","ADC",IF(B2="NM-N6S","ABC",))))))))))))))))))))))))))))))</f>
        <v>ABC</v>
      </c>
      <c r="F2" s="8" t="s">
        <v>39</v>
      </c>
      <c r="G2" s="9">
        <v>2717</v>
      </c>
      <c r="H2" s="10" t="s">
        <v>40</v>
      </c>
      <c r="I2" s="11">
        <v>42775.666666659999</v>
      </c>
      <c r="J2" s="11">
        <v>42776.680462960001</v>
      </c>
      <c r="K2" s="12">
        <v>34.762777800000002</v>
      </c>
      <c r="L2" s="12">
        <v>-105.4586111</v>
      </c>
      <c r="M2" s="9" t="s">
        <v>41</v>
      </c>
      <c r="O2" s="14">
        <v>4</v>
      </c>
      <c r="P2" s="9">
        <v>0</v>
      </c>
      <c r="Q2" s="9">
        <v>0</v>
      </c>
      <c r="R2" s="9">
        <v>0</v>
      </c>
      <c r="S2" s="9">
        <v>100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2</v>
      </c>
      <c r="AD2" s="9">
        <v>0</v>
      </c>
      <c r="AE2" s="9">
        <v>0</v>
      </c>
      <c r="AF2" s="9">
        <v>0</v>
      </c>
      <c r="AG2" s="9">
        <v>0</v>
      </c>
      <c r="AH2" s="9">
        <v>3</v>
      </c>
      <c r="AI2" s="9">
        <v>1</v>
      </c>
      <c r="AJ2" s="9">
        <v>0</v>
      </c>
      <c r="AK2" s="9">
        <v>22</v>
      </c>
    </row>
    <row r="3" spans="1:37" s="9" customFormat="1" x14ac:dyDescent="0.25">
      <c r="A3" s="7" t="s">
        <v>42</v>
      </c>
      <c r="B3" s="8" t="s">
        <v>43</v>
      </c>
      <c r="C3" s="15" t="str">
        <f t="shared" ref="C3:C40" si="0">IF(COUNTIF(B3,"*A"),"BIA",
IF(COUNTIF(B3,"*D"),"BLM",
IF(COUNTIF(B3,"*R"),"FWS",
IF(COUNTIF(B3,"*P"),"NPS",
IF(COUNTIF(B3,"*S"),"NMS",
IF(COUNTIF(B3,"*F"),"USFS",))))))</f>
        <v>NMS</v>
      </c>
      <c r="D3" s="8" t="str">
        <f t="shared" ref="D3:D40" si="1" xml:space="preserve">
IF(B3="NM-LAA","ABZ",IF(B3="NM-SPA","ABZ",IF(B3="NM-JIA","TAZ",IF(B3="NM-NPA","TAZ",IF(B3="NM-MEA","PEZ",
IF(B3="NM-RPD","ABZ",IF(B3="NM-SCD","ABZ",IF(B3="NM-TAD","TAZ",IF(B3="NM-FAD","TAZ",IF(B3="NM-LCD","GLZ",IF(B3="NM-CAD","PEZ",IF(B3="NM-ROD","PEZ",
IF(B3="NM-BDR","ABZ",IF(B3="NM-SER","ABZ",
IF(B3="NM-ELP","ABZ",IF(B3="NM-EMP","ABZ",IF(B3="NM-BAP","SNZ",IF(B3="NM-VCP","SNZ",IF(B3="NM-CCP","PEZ",
IF(B3="NM-CIF","ABZ",IF(B3="NM-CAF","TAZ",IF(B3="NM-GNF","GLZ",IF(B3="NM-SNF","SNZ",IF(B3="NM-LNF","PEZ",
IF(B3="NM-N1S","TAZ",IF(B3="NM-N2S","TAZ",IF(B3="NM-N3S","GLZ",IF(B3="NM-N4S","SNZ",IF(B3="NM-N5S","PEZ",IF(B3="NM-N6S","ABZ",))))))))))))))))))))))))))))))</f>
        <v>PEZ</v>
      </c>
      <c r="E3" s="8" t="str">
        <f t="shared" ref="E3:E40" si="2" xml:space="preserve">
IF(B3="NM-LAA","ABC",IF(B3="NM-SPA","ABC",IF(B3="NM-JIA","TDC",IF(B3="NM-NPA","TDC",IF(B3="NM-MEA","ADC",
IF(B3="NM-RPD","ABC",IF(B3="NM-SCD","ABC",IF(B3="NM-TAD","TDC",IF(B3="NM-FAD","TDC",IF(B3="NM-LCD","GDC",IF(B3="NM-CAD","ADC",IF(B3="NM-ROD","ADC",
IF(B3="NM-BDR","ABC",IF(B3="NM-SER","ABC",
IF(B3="NM-ELP","ABC",IF(B3="NM-EMP","ABC",IF(B3="NM-BAP","SFC",IF(B3="NM-VCP","SFC",IF(B3="NM-CCP","ADC",
IF(B3="NM-CIF","ABC",IF(B3="NM-CAF","TDC",IF(B3="NM-GNF","SDC",IF(B3="NM-SNF","SFC",IF(B3="NM-LNF","ADC",
IF(B3="NM-N1S","TDC",IF(B3="NM-N2S","TDC",IF(B3="NM-N3S","SDC",IF(B3="NM-N4S","SFC",IF(B3="NM-N5S","ADC",IF(B3="NM-N6S","ABC",))))))))))))))))))))))))))))))</f>
        <v>ADC</v>
      </c>
      <c r="F3" s="8" t="s">
        <v>44</v>
      </c>
      <c r="G3" s="9">
        <v>2075</v>
      </c>
      <c r="H3" s="10" t="s">
        <v>45</v>
      </c>
      <c r="I3" s="11">
        <v>42794.604166659999</v>
      </c>
      <c r="J3" s="11">
        <v>42795.670069439999</v>
      </c>
      <c r="K3" s="12">
        <v>33.524722199999999</v>
      </c>
      <c r="L3" s="12">
        <v>-103.39222220000001</v>
      </c>
      <c r="M3" s="9" t="s">
        <v>46</v>
      </c>
      <c r="O3" s="14" t="s">
        <v>47</v>
      </c>
      <c r="P3" s="9">
        <v>0</v>
      </c>
      <c r="Q3" s="9">
        <v>0</v>
      </c>
      <c r="R3" s="9">
        <v>0</v>
      </c>
      <c r="S3" s="9">
        <v>100</v>
      </c>
      <c r="T3" s="9">
        <v>3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14</v>
      </c>
      <c r="AG3" s="9">
        <v>1</v>
      </c>
      <c r="AH3" s="9">
        <v>5</v>
      </c>
      <c r="AI3" s="9">
        <v>2</v>
      </c>
      <c r="AJ3" s="9">
        <v>2</v>
      </c>
      <c r="AK3" s="9">
        <v>48</v>
      </c>
    </row>
    <row r="4" spans="1:37" s="9" customFormat="1" x14ac:dyDescent="0.25">
      <c r="A4" s="7" t="s">
        <v>48</v>
      </c>
      <c r="B4" s="8" t="s">
        <v>49</v>
      </c>
      <c r="C4" s="15" t="str">
        <f t="shared" si="0"/>
        <v>USFS</v>
      </c>
      <c r="D4" s="8" t="str">
        <f t="shared" si="1"/>
        <v>PEZ</v>
      </c>
      <c r="E4" s="8" t="str">
        <f t="shared" si="2"/>
        <v>ADC</v>
      </c>
      <c r="F4" s="8" t="s">
        <v>50</v>
      </c>
      <c r="G4" s="9">
        <v>504</v>
      </c>
      <c r="H4" s="10" t="s">
        <v>45</v>
      </c>
      <c r="I4" s="11">
        <v>42792.415972219998</v>
      </c>
      <c r="J4" s="11">
        <v>42797.744386569997</v>
      </c>
      <c r="K4" s="12">
        <v>33.653010000000002</v>
      </c>
      <c r="L4" s="12">
        <v>-105.28919999999999</v>
      </c>
      <c r="M4" s="9" t="s">
        <v>41</v>
      </c>
      <c r="O4" s="14">
        <v>4</v>
      </c>
      <c r="P4" s="9">
        <v>0</v>
      </c>
      <c r="Q4" s="9">
        <v>0</v>
      </c>
      <c r="R4" s="9">
        <v>0</v>
      </c>
      <c r="S4" s="9">
        <v>100</v>
      </c>
      <c r="T4" s="9">
        <v>0</v>
      </c>
      <c r="U4" s="9">
        <v>0</v>
      </c>
      <c r="V4" s="9">
        <v>0</v>
      </c>
      <c r="W4" s="9">
        <v>0</v>
      </c>
      <c r="X4" s="9">
        <v>3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1</v>
      </c>
      <c r="AF4" s="9">
        <v>0</v>
      </c>
      <c r="AG4" s="9">
        <v>0</v>
      </c>
      <c r="AH4" s="9">
        <v>4</v>
      </c>
      <c r="AI4" s="9">
        <v>1</v>
      </c>
      <c r="AJ4" s="9">
        <v>0</v>
      </c>
      <c r="AK4" s="9">
        <v>70</v>
      </c>
    </row>
    <row r="5" spans="1:37" s="9" customFormat="1" x14ac:dyDescent="0.25">
      <c r="A5" s="7" t="s">
        <v>51</v>
      </c>
      <c r="B5" s="8" t="s">
        <v>52</v>
      </c>
      <c r="C5" s="15" t="str">
        <f t="shared" si="0"/>
        <v>NMS</v>
      </c>
      <c r="D5" s="8" t="str">
        <f t="shared" si="1"/>
        <v>GLZ</v>
      </c>
      <c r="E5" s="8" t="str">
        <f t="shared" si="2"/>
        <v>SDC</v>
      </c>
      <c r="F5" s="8" t="s">
        <v>53</v>
      </c>
      <c r="G5" s="9">
        <v>1500</v>
      </c>
      <c r="H5" s="10" t="s">
        <v>40</v>
      </c>
      <c r="I5" s="11">
        <v>42796.523611110002</v>
      </c>
      <c r="J5" s="11">
        <v>42804.511701379997</v>
      </c>
      <c r="K5" s="12">
        <v>33.799999999999997</v>
      </c>
      <c r="L5" s="12">
        <v>-108.3394444</v>
      </c>
      <c r="M5" s="9" t="s">
        <v>46</v>
      </c>
      <c r="O5" s="14">
        <v>4</v>
      </c>
      <c r="P5" s="9">
        <v>0</v>
      </c>
      <c r="Q5" s="9">
        <v>0</v>
      </c>
      <c r="R5" s="9">
        <v>0</v>
      </c>
      <c r="S5" s="9">
        <v>100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2</v>
      </c>
      <c r="AI5" s="9">
        <v>0</v>
      </c>
      <c r="AJ5" s="9">
        <v>0</v>
      </c>
      <c r="AK5" s="9">
        <v>12</v>
      </c>
    </row>
    <row r="6" spans="1:37" s="9" customFormat="1" x14ac:dyDescent="0.25">
      <c r="A6" s="7" t="s">
        <v>54</v>
      </c>
      <c r="B6" s="8" t="s">
        <v>55</v>
      </c>
      <c r="C6" s="15" t="str">
        <f t="shared" si="0"/>
        <v>NMS</v>
      </c>
      <c r="D6" s="8" t="str">
        <f t="shared" si="1"/>
        <v>TAZ</v>
      </c>
      <c r="E6" s="8" t="str">
        <f t="shared" si="2"/>
        <v>TDC</v>
      </c>
      <c r="F6" s="8" t="s">
        <v>56</v>
      </c>
      <c r="G6" s="9">
        <v>4787</v>
      </c>
      <c r="H6" s="10" t="s">
        <v>45</v>
      </c>
      <c r="I6" s="11">
        <v>42817.166666659999</v>
      </c>
      <c r="J6" s="11">
        <v>42824.718182869998</v>
      </c>
      <c r="K6" s="12">
        <v>35.868888900000002</v>
      </c>
      <c r="L6" s="12">
        <v>-103.2847222</v>
      </c>
      <c r="M6" s="9" t="s">
        <v>41</v>
      </c>
      <c r="O6" s="14">
        <v>4</v>
      </c>
      <c r="P6" s="9">
        <v>0</v>
      </c>
      <c r="Q6" s="9">
        <v>0</v>
      </c>
      <c r="R6" s="9">
        <v>0</v>
      </c>
      <c r="S6" s="9">
        <v>100</v>
      </c>
      <c r="T6" s="9">
        <v>2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3</v>
      </c>
      <c r="AG6" s="9">
        <v>2</v>
      </c>
      <c r="AH6" s="9">
        <v>5</v>
      </c>
      <c r="AI6" s="9">
        <v>0</v>
      </c>
      <c r="AJ6" s="9">
        <v>1</v>
      </c>
      <c r="AK6" s="9">
        <v>41</v>
      </c>
    </row>
    <row r="7" spans="1:37" s="9" customFormat="1" x14ac:dyDescent="0.25">
      <c r="A7" s="7" t="s">
        <v>57</v>
      </c>
      <c r="B7" s="8" t="s">
        <v>55</v>
      </c>
      <c r="C7" s="15" t="str">
        <f t="shared" si="0"/>
        <v>NMS</v>
      </c>
      <c r="D7" s="8" t="str">
        <f t="shared" si="1"/>
        <v>TAZ</v>
      </c>
      <c r="E7" s="8" t="str">
        <f t="shared" si="2"/>
        <v>TDC</v>
      </c>
      <c r="F7" s="8" t="s">
        <v>58</v>
      </c>
      <c r="G7" s="9">
        <v>385</v>
      </c>
      <c r="H7" s="10" t="s">
        <v>59</v>
      </c>
      <c r="I7" s="11">
        <v>42842.75</v>
      </c>
      <c r="J7" s="11">
        <v>42851.784108790001</v>
      </c>
      <c r="K7" s="12">
        <v>36.681944399999999</v>
      </c>
      <c r="L7" s="12">
        <v>-104.41138890000001</v>
      </c>
      <c r="M7" s="9" t="s">
        <v>60</v>
      </c>
      <c r="O7" s="14">
        <v>4</v>
      </c>
      <c r="P7" s="9">
        <v>0</v>
      </c>
      <c r="Q7" s="9">
        <v>0</v>
      </c>
      <c r="R7" s="9">
        <v>0</v>
      </c>
      <c r="S7" s="9">
        <v>100</v>
      </c>
      <c r="T7" s="9">
        <v>4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1</v>
      </c>
      <c r="AH7" s="9">
        <v>7</v>
      </c>
      <c r="AI7" s="9">
        <v>1</v>
      </c>
      <c r="AJ7" s="9">
        <v>2</v>
      </c>
      <c r="AK7" s="9">
        <v>30</v>
      </c>
    </row>
    <row r="8" spans="1:37" s="9" customFormat="1" x14ac:dyDescent="0.25">
      <c r="A8" s="7" t="s">
        <v>61</v>
      </c>
      <c r="B8" s="8" t="s">
        <v>38</v>
      </c>
      <c r="C8" s="15" t="str">
        <f t="shared" si="0"/>
        <v>NMS</v>
      </c>
      <c r="D8" s="8" t="str">
        <f t="shared" si="1"/>
        <v>ABZ</v>
      </c>
      <c r="E8" s="8" t="str">
        <f t="shared" si="2"/>
        <v>ABC</v>
      </c>
      <c r="F8" s="8" t="s">
        <v>62</v>
      </c>
      <c r="G8" s="9">
        <v>204</v>
      </c>
      <c r="H8" s="10" t="s">
        <v>40</v>
      </c>
      <c r="I8" s="11">
        <v>42849.497916660002</v>
      </c>
      <c r="J8" s="11">
        <v>42856.459976849997</v>
      </c>
      <c r="K8" s="12">
        <v>34.989444399999996</v>
      </c>
      <c r="L8" s="12">
        <v>-108.1119444</v>
      </c>
      <c r="M8" s="9" t="s">
        <v>41</v>
      </c>
      <c r="O8" s="14">
        <v>4</v>
      </c>
      <c r="P8" s="9">
        <v>0</v>
      </c>
      <c r="Q8" s="9">
        <v>0</v>
      </c>
      <c r="R8" s="9">
        <v>0</v>
      </c>
      <c r="S8" s="9">
        <v>100</v>
      </c>
      <c r="T8" s="9">
        <v>2</v>
      </c>
      <c r="U8" s="9">
        <v>0</v>
      </c>
      <c r="V8" s="9">
        <v>0</v>
      </c>
      <c r="W8" s="9">
        <v>2</v>
      </c>
      <c r="X8" s="9">
        <v>0</v>
      </c>
      <c r="Y8" s="9">
        <v>2</v>
      </c>
      <c r="Z8" s="9">
        <v>0</v>
      </c>
      <c r="AA8" s="9">
        <v>0</v>
      </c>
      <c r="AB8" s="9">
        <v>1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</v>
      </c>
      <c r="AI8" s="9">
        <v>0</v>
      </c>
      <c r="AJ8" s="9">
        <v>2</v>
      </c>
      <c r="AK8" s="9">
        <v>118</v>
      </c>
    </row>
    <row r="9" spans="1:37" s="9" customFormat="1" x14ac:dyDescent="0.25">
      <c r="A9" s="7" t="s">
        <v>63</v>
      </c>
      <c r="B9" s="8" t="s">
        <v>64</v>
      </c>
      <c r="C9" s="15" t="str">
        <f t="shared" si="0"/>
        <v>USFS</v>
      </c>
      <c r="D9" s="8" t="str">
        <f t="shared" si="1"/>
        <v>TAZ</v>
      </c>
      <c r="E9" s="8" t="str">
        <f t="shared" si="2"/>
        <v>TDC</v>
      </c>
      <c r="F9" s="8" t="s">
        <v>65</v>
      </c>
      <c r="G9" s="9">
        <v>7200</v>
      </c>
      <c r="H9" s="10" t="s">
        <v>59</v>
      </c>
      <c r="I9" s="11">
        <v>42870.829861110004</v>
      </c>
      <c r="J9" s="11">
        <v>42887.690451379996</v>
      </c>
      <c r="K9" s="12">
        <v>36.587222199999999</v>
      </c>
      <c r="L9" s="12">
        <v>-106.0222222</v>
      </c>
      <c r="M9" s="9" t="s">
        <v>60</v>
      </c>
      <c r="N9" s="9" t="s">
        <v>66</v>
      </c>
      <c r="O9" s="14" t="s">
        <v>67</v>
      </c>
      <c r="P9" s="9">
        <v>100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1</v>
      </c>
      <c r="X9" s="9">
        <v>0</v>
      </c>
      <c r="Y9" s="9">
        <v>1</v>
      </c>
      <c r="Z9" s="9">
        <v>0</v>
      </c>
      <c r="AA9" s="9">
        <v>0</v>
      </c>
      <c r="AB9" s="9">
        <v>1</v>
      </c>
      <c r="AC9" s="9">
        <v>0</v>
      </c>
      <c r="AD9" s="9">
        <v>0</v>
      </c>
      <c r="AE9" s="9">
        <v>0</v>
      </c>
      <c r="AF9" s="9">
        <v>1</v>
      </c>
      <c r="AG9" s="9">
        <v>0</v>
      </c>
      <c r="AH9" s="9">
        <v>5</v>
      </c>
      <c r="AI9" s="9">
        <v>0</v>
      </c>
      <c r="AJ9" s="9">
        <v>0</v>
      </c>
      <c r="AK9" s="9">
        <v>100</v>
      </c>
    </row>
    <row r="10" spans="1:37" s="9" customFormat="1" x14ac:dyDescent="0.25">
      <c r="A10" s="7" t="s">
        <v>68</v>
      </c>
      <c r="B10" s="8" t="s">
        <v>69</v>
      </c>
      <c r="C10" s="15" t="str">
        <f t="shared" si="0"/>
        <v>USFS</v>
      </c>
      <c r="D10" s="8" t="str">
        <f t="shared" si="1"/>
        <v>GLZ</v>
      </c>
      <c r="E10" s="8" t="str">
        <f t="shared" si="2"/>
        <v>SDC</v>
      </c>
      <c r="F10" s="8" t="s">
        <v>70</v>
      </c>
      <c r="G10" s="9">
        <v>11886</v>
      </c>
      <c r="H10" s="10" t="s">
        <v>59</v>
      </c>
      <c r="I10" s="11">
        <v>42856.608333329998</v>
      </c>
      <c r="J10" s="11">
        <v>42894.78641203</v>
      </c>
      <c r="K10" s="12">
        <v>33.810555600000001</v>
      </c>
      <c r="L10" s="12">
        <v>-108.4763889</v>
      </c>
      <c r="M10" s="9" t="s">
        <v>60</v>
      </c>
      <c r="O10" s="14">
        <v>3</v>
      </c>
      <c r="P10" s="9">
        <v>0</v>
      </c>
      <c r="Q10" s="9">
        <v>100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0</v>
      </c>
      <c r="Z10" s="9">
        <v>0</v>
      </c>
      <c r="AA10" s="9">
        <v>0</v>
      </c>
      <c r="AB10" s="9">
        <v>1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4</v>
      </c>
      <c r="AI10" s="9">
        <v>0</v>
      </c>
      <c r="AJ10" s="9">
        <v>0</v>
      </c>
      <c r="AK10" s="9">
        <v>52</v>
      </c>
    </row>
    <row r="11" spans="1:37" s="9" customFormat="1" x14ac:dyDescent="0.25">
      <c r="A11" s="7" t="s">
        <v>71</v>
      </c>
      <c r="B11" s="8" t="s">
        <v>43</v>
      </c>
      <c r="C11" s="15" t="str">
        <f t="shared" si="0"/>
        <v>NMS</v>
      </c>
      <c r="D11" s="8" t="str">
        <f t="shared" si="1"/>
        <v>PEZ</v>
      </c>
      <c r="E11" s="8" t="str">
        <f t="shared" si="2"/>
        <v>ADC</v>
      </c>
      <c r="F11" s="8" t="s">
        <v>72</v>
      </c>
      <c r="G11" s="9">
        <v>2577</v>
      </c>
      <c r="H11" s="10" t="s">
        <v>40</v>
      </c>
      <c r="I11" s="11">
        <v>42900.706944439997</v>
      </c>
      <c r="J11" s="11">
        <v>42902.487789350002</v>
      </c>
      <c r="K11" s="12">
        <v>34.15</v>
      </c>
      <c r="L11" s="12">
        <v>-105.1222222</v>
      </c>
      <c r="M11" s="9" t="s">
        <v>73</v>
      </c>
      <c r="O11" s="14">
        <v>4</v>
      </c>
      <c r="P11" s="9">
        <v>0</v>
      </c>
      <c r="Q11" s="9">
        <v>0</v>
      </c>
      <c r="R11" s="9">
        <v>0</v>
      </c>
      <c r="S11" s="9">
        <v>100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4</v>
      </c>
      <c r="AG11" s="9">
        <v>0</v>
      </c>
      <c r="AH11" s="9">
        <v>5</v>
      </c>
      <c r="AI11" s="9">
        <v>1</v>
      </c>
      <c r="AJ11" s="9">
        <v>2</v>
      </c>
      <c r="AK11" s="9">
        <v>38</v>
      </c>
    </row>
    <row r="12" spans="1:37" s="9" customFormat="1" x14ac:dyDescent="0.25">
      <c r="A12" s="7" t="s">
        <v>74</v>
      </c>
      <c r="B12" s="8" t="s">
        <v>75</v>
      </c>
      <c r="C12" s="15" t="str">
        <f t="shared" si="0"/>
        <v>NMS</v>
      </c>
      <c r="D12" s="8" t="str">
        <f t="shared" si="1"/>
        <v>SNZ</v>
      </c>
      <c r="E12" s="8" t="str">
        <f t="shared" si="2"/>
        <v>SFC</v>
      </c>
      <c r="F12" s="8" t="s">
        <v>76</v>
      </c>
      <c r="G12" s="9">
        <v>5120</v>
      </c>
      <c r="H12" s="10" t="s">
        <v>40</v>
      </c>
      <c r="I12" s="11">
        <v>42909.417361109998</v>
      </c>
      <c r="J12" s="11">
        <v>42912.446678239998</v>
      </c>
      <c r="K12" s="12">
        <v>35.499166700000004</v>
      </c>
      <c r="L12" s="12">
        <v>-103.0675</v>
      </c>
      <c r="M12" s="9" t="s">
        <v>73</v>
      </c>
      <c r="O12" s="14">
        <v>4</v>
      </c>
      <c r="P12" s="9">
        <v>0</v>
      </c>
      <c r="Q12" s="9">
        <v>0</v>
      </c>
      <c r="R12" s="9">
        <v>0</v>
      </c>
      <c r="S12" s="9">
        <v>100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3</v>
      </c>
      <c r="AI12" s="9">
        <v>0</v>
      </c>
      <c r="AJ12" s="9">
        <v>1</v>
      </c>
      <c r="AK12" s="9">
        <v>9</v>
      </c>
    </row>
    <row r="13" spans="1:37" s="9" customFormat="1" x14ac:dyDescent="0.25">
      <c r="A13" s="7" t="s">
        <v>77</v>
      </c>
      <c r="B13" s="8" t="s">
        <v>38</v>
      </c>
      <c r="C13" s="15" t="str">
        <f t="shared" si="0"/>
        <v>NMS</v>
      </c>
      <c r="D13" s="8" t="str">
        <f t="shared" si="1"/>
        <v>ABZ</v>
      </c>
      <c r="E13" s="8" t="str">
        <f t="shared" si="2"/>
        <v>ABC</v>
      </c>
      <c r="F13" s="8" t="s">
        <v>78</v>
      </c>
      <c r="G13" s="9">
        <v>1513</v>
      </c>
      <c r="H13" s="10" t="s">
        <v>45</v>
      </c>
      <c r="I13" s="11">
        <v>42904.573611109998</v>
      </c>
      <c r="J13" s="11">
        <v>42912.77697916</v>
      </c>
      <c r="K13" s="12">
        <v>35.3558333</v>
      </c>
      <c r="L13" s="12">
        <v>-106.83666669999999</v>
      </c>
      <c r="M13" s="9" t="s">
        <v>79</v>
      </c>
      <c r="O13" s="14">
        <v>4</v>
      </c>
      <c r="P13" s="9">
        <v>0</v>
      </c>
      <c r="Q13" s="9">
        <v>0</v>
      </c>
      <c r="R13" s="9">
        <v>0</v>
      </c>
      <c r="S13" s="9">
        <v>100</v>
      </c>
      <c r="T13" s="9">
        <v>1</v>
      </c>
      <c r="U13" s="9">
        <v>0</v>
      </c>
      <c r="V13" s="9">
        <v>0</v>
      </c>
      <c r="W13" s="9">
        <v>0</v>
      </c>
      <c r="X13" s="9">
        <v>4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1</v>
      </c>
      <c r="AF13" s="9">
        <v>0</v>
      </c>
      <c r="AG13" s="9">
        <v>0</v>
      </c>
      <c r="AH13" s="9">
        <v>7</v>
      </c>
      <c r="AI13" s="9">
        <v>1</v>
      </c>
      <c r="AJ13" s="9">
        <v>3</v>
      </c>
      <c r="AK13" s="9">
        <v>87</v>
      </c>
    </row>
    <row r="14" spans="1:37" s="9" customFormat="1" x14ac:dyDescent="0.25">
      <c r="A14" s="7" t="s">
        <v>80</v>
      </c>
      <c r="B14" s="8" t="s">
        <v>49</v>
      </c>
      <c r="C14" s="15" t="str">
        <f t="shared" si="0"/>
        <v>USFS</v>
      </c>
      <c r="D14" s="8" t="str">
        <f t="shared" si="1"/>
        <v>PEZ</v>
      </c>
      <c r="E14" s="8" t="str">
        <f t="shared" si="2"/>
        <v>ADC</v>
      </c>
      <c r="F14" s="8" t="s">
        <v>81</v>
      </c>
      <c r="G14" s="9">
        <v>176</v>
      </c>
      <c r="H14" s="10" t="s">
        <v>59</v>
      </c>
      <c r="I14" s="11">
        <v>42888.778472220001</v>
      </c>
      <c r="J14" s="11">
        <v>42915.589467589998</v>
      </c>
      <c r="K14" s="12">
        <v>32.692729999999997</v>
      </c>
      <c r="L14" s="12">
        <v>-105.66330000000001</v>
      </c>
      <c r="M14" s="9" t="s">
        <v>82</v>
      </c>
      <c r="O14" s="14">
        <v>4</v>
      </c>
      <c r="P14" s="9">
        <v>80</v>
      </c>
      <c r="Q14" s="9">
        <v>0</v>
      </c>
      <c r="R14" s="9">
        <v>20</v>
      </c>
      <c r="S14" s="9">
        <v>0</v>
      </c>
      <c r="T14" s="9">
        <v>0</v>
      </c>
      <c r="U14" s="9">
        <v>0</v>
      </c>
      <c r="V14" s="9">
        <v>0</v>
      </c>
      <c r="W14" s="9">
        <v>1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2</v>
      </c>
      <c r="AF14" s="9">
        <v>0</v>
      </c>
      <c r="AG14" s="9">
        <v>0</v>
      </c>
      <c r="AH14" s="9">
        <v>4</v>
      </c>
      <c r="AI14" s="9">
        <v>1</v>
      </c>
      <c r="AJ14" s="9">
        <v>0</v>
      </c>
      <c r="AK14" s="9">
        <v>53</v>
      </c>
    </row>
    <row r="15" spans="1:37" s="9" customFormat="1" x14ac:dyDescent="0.25">
      <c r="A15" s="7" t="s">
        <v>83</v>
      </c>
      <c r="B15" s="8" t="s">
        <v>52</v>
      </c>
      <c r="C15" s="15" t="str">
        <f t="shared" si="0"/>
        <v>NMS</v>
      </c>
      <c r="D15" s="8" t="str">
        <f t="shared" si="1"/>
        <v>GLZ</v>
      </c>
      <c r="E15" s="8" t="str">
        <f t="shared" si="2"/>
        <v>SDC</v>
      </c>
      <c r="F15" s="8" t="s">
        <v>76</v>
      </c>
      <c r="G15" s="9">
        <v>2000</v>
      </c>
      <c r="H15" s="10" t="s">
        <v>40</v>
      </c>
      <c r="I15" s="11">
        <v>42910.948611109998</v>
      </c>
      <c r="J15" s="11">
        <v>42915.788530090002</v>
      </c>
      <c r="K15" s="12">
        <v>31.342222199999998</v>
      </c>
      <c r="L15" s="12">
        <v>-108.5902778</v>
      </c>
      <c r="M15" s="9" t="s">
        <v>41</v>
      </c>
      <c r="O15" s="14">
        <v>3</v>
      </c>
      <c r="P15" s="9">
        <v>100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2</v>
      </c>
    </row>
    <row r="16" spans="1:37" s="9" customFormat="1" x14ac:dyDescent="0.25">
      <c r="A16" s="7" t="s">
        <v>84</v>
      </c>
      <c r="B16" s="8" t="s">
        <v>75</v>
      </c>
      <c r="C16" s="15" t="str">
        <f t="shared" si="0"/>
        <v>NMS</v>
      </c>
      <c r="D16" s="8" t="str">
        <f t="shared" si="1"/>
        <v>SNZ</v>
      </c>
      <c r="E16" s="8" t="str">
        <f t="shared" si="2"/>
        <v>SFC</v>
      </c>
      <c r="F16" s="8" t="s">
        <v>85</v>
      </c>
      <c r="G16" s="9">
        <v>900</v>
      </c>
      <c r="H16" s="10" t="s">
        <v>40</v>
      </c>
      <c r="I16" s="11">
        <v>42914.890277769999</v>
      </c>
      <c r="J16" s="11">
        <v>42917.954004630003</v>
      </c>
      <c r="K16" s="12">
        <v>35.662777800000001</v>
      </c>
      <c r="L16" s="12">
        <v>-103.9391667</v>
      </c>
      <c r="M16" s="9" t="s">
        <v>82</v>
      </c>
      <c r="O16" s="14">
        <v>4</v>
      </c>
      <c r="P16" s="9">
        <v>0</v>
      </c>
      <c r="Q16" s="9">
        <v>0</v>
      </c>
      <c r="R16" s="9">
        <v>0</v>
      </c>
      <c r="S16" s="9">
        <v>100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7</v>
      </c>
      <c r="AI16" s="9">
        <v>0</v>
      </c>
      <c r="AJ16" s="9">
        <v>2</v>
      </c>
      <c r="AK16" s="9">
        <v>45</v>
      </c>
    </row>
    <row r="17" spans="1:37" s="9" customFormat="1" x14ac:dyDescent="0.25">
      <c r="A17" s="7" t="s">
        <v>86</v>
      </c>
      <c r="B17" s="8" t="s">
        <v>64</v>
      </c>
      <c r="C17" s="15" t="str">
        <f t="shared" si="0"/>
        <v>USFS</v>
      </c>
      <c r="D17" s="8" t="str">
        <f t="shared" si="1"/>
        <v>TAZ</v>
      </c>
      <c r="E17" s="8" t="str">
        <f t="shared" si="2"/>
        <v>TDC</v>
      </c>
      <c r="F17" s="8" t="s">
        <v>87</v>
      </c>
      <c r="G17" s="9">
        <v>334</v>
      </c>
      <c r="H17" s="10" t="s">
        <v>59</v>
      </c>
      <c r="I17" s="11">
        <v>42914.559027770003</v>
      </c>
      <c r="J17" s="11">
        <v>42922.53626157</v>
      </c>
      <c r="K17" s="12">
        <v>36.792169999999999</v>
      </c>
      <c r="L17" s="12">
        <v>-105.09820000000001</v>
      </c>
      <c r="M17" s="9" t="s">
        <v>60</v>
      </c>
      <c r="O17" s="14">
        <v>4</v>
      </c>
      <c r="P17" s="9">
        <v>0</v>
      </c>
      <c r="Q17" s="9">
        <v>0</v>
      </c>
      <c r="R17" s="9">
        <v>0</v>
      </c>
      <c r="S17" s="9">
        <v>100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2</v>
      </c>
      <c r="Z17" s="9">
        <v>0</v>
      </c>
      <c r="AA17" s="9">
        <v>0</v>
      </c>
      <c r="AB17" s="9">
        <v>1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4</v>
      </c>
      <c r="AI17" s="9">
        <v>0</v>
      </c>
      <c r="AJ17" s="9">
        <v>0</v>
      </c>
      <c r="AK17" s="9">
        <v>62</v>
      </c>
    </row>
    <row r="18" spans="1:37" s="9" customFormat="1" x14ac:dyDescent="0.25">
      <c r="A18" s="7" t="s">
        <v>88</v>
      </c>
      <c r="B18" s="8" t="s">
        <v>69</v>
      </c>
      <c r="C18" s="15" t="str">
        <f t="shared" si="0"/>
        <v>USFS</v>
      </c>
      <c r="D18" s="8" t="str">
        <f t="shared" si="1"/>
        <v>GLZ</v>
      </c>
      <c r="E18" s="8" t="str">
        <f t="shared" si="2"/>
        <v>SDC</v>
      </c>
      <c r="F18" s="8" t="s">
        <v>89</v>
      </c>
      <c r="G18" s="9">
        <v>1189</v>
      </c>
      <c r="H18" s="10" t="s">
        <v>59</v>
      </c>
      <c r="I18" s="11">
        <v>42908.595138880002</v>
      </c>
      <c r="J18" s="11">
        <v>42922.746157399997</v>
      </c>
      <c r="K18" s="12">
        <v>33.514166699999997</v>
      </c>
      <c r="L18" s="12">
        <v>-108.4627778</v>
      </c>
      <c r="M18" s="9" t="s">
        <v>82</v>
      </c>
      <c r="O18" s="14">
        <v>3</v>
      </c>
      <c r="P18" s="9">
        <v>0</v>
      </c>
      <c r="Q18" s="9">
        <v>100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1</v>
      </c>
      <c r="Y18" s="9">
        <v>1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1</v>
      </c>
      <c r="AI18" s="9">
        <v>0</v>
      </c>
      <c r="AJ18" s="9">
        <v>1</v>
      </c>
      <c r="AK18" s="9">
        <v>27</v>
      </c>
    </row>
    <row r="19" spans="1:37" s="9" customFormat="1" x14ac:dyDescent="0.25">
      <c r="A19" s="7" t="s">
        <v>90</v>
      </c>
      <c r="B19" s="8" t="s">
        <v>69</v>
      </c>
      <c r="C19" s="15" t="str">
        <f t="shared" si="0"/>
        <v>USFS</v>
      </c>
      <c r="D19" s="8" t="str">
        <f t="shared" si="1"/>
        <v>GLZ</v>
      </c>
      <c r="E19" s="8" t="str">
        <f t="shared" si="2"/>
        <v>SDC</v>
      </c>
      <c r="F19" s="8" t="s">
        <v>91</v>
      </c>
      <c r="G19" s="9">
        <v>3555</v>
      </c>
      <c r="H19" s="10" t="s">
        <v>59</v>
      </c>
      <c r="I19" s="11">
        <v>42893.490277769997</v>
      </c>
      <c r="J19" s="11">
        <v>42922.750787030003</v>
      </c>
      <c r="K19" s="12">
        <v>33.43</v>
      </c>
      <c r="L19" s="12">
        <v>-108.56805559999999</v>
      </c>
      <c r="M19" s="9" t="s">
        <v>41</v>
      </c>
      <c r="O19" s="14">
        <v>3</v>
      </c>
      <c r="P19" s="9">
        <v>0</v>
      </c>
      <c r="Q19" s="9">
        <v>100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1</v>
      </c>
      <c r="X19" s="9">
        <v>0</v>
      </c>
      <c r="Y19" s="9">
        <v>2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3</v>
      </c>
      <c r="AI19" s="9">
        <v>0</v>
      </c>
      <c r="AJ19" s="9">
        <v>0</v>
      </c>
      <c r="AK19" s="9">
        <v>37</v>
      </c>
    </row>
    <row r="20" spans="1:37" s="9" customFormat="1" x14ac:dyDescent="0.25">
      <c r="A20" s="7" t="s">
        <v>92</v>
      </c>
      <c r="B20" s="8" t="s">
        <v>69</v>
      </c>
      <c r="C20" s="15" t="str">
        <f t="shared" si="0"/>
        <v>USFS</v>
      </c>
      <c r="D20" s="8" t="str">
        <f t="shared" si="1"/>
        <v>GLZ</v>
      </c>
      <c r="E20" s="8" t="str">
        <f t="shared" si="2"/>
        <v>SDC</v>
      </c>
      <c r="F20" s="8" t="s">
        <v>93</v>
      </c>
      <c r="G20" s="9">
        <v>11139</v>
      </c>
      <c r="H20" s="10" t="s">
        <v>59</v>
      </c>
      <c r="I20" s="11">
        <v>42867.63194444</v>
      </c>
      <c r="J20" s="11">
        <v>42922.787037030001</v>
      </c>
      <c r="K20" s="12">
        <v>34.181049999999999</v>
      </c>
      <c r="L20" s="12">
        <v>-108.4044</v>
      </c>
      <c r="M20" s="9" t="s">
        <v>41</v>
      </c>
      <c r="N20" s="9" t="s">
        <v>94</v>
      </c>
      <c r="O20" s="14">
        <v>3</v>
      </c>
      <c r="P20" s="9">
        <v>0</v>
      </c>
      <c r="Q20" s="9">
        <v>100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2</v>
      </c>
      <c r="X20" s="9">
        <v>0</v>
      </c>
      <c r="Y20" s="9">
        <v>0</v>
      </c>
      <c r="Z20" s="9">
        <v>0</v>
      </c>
      <c r="AA20" s="9">
        <v>0</v>
      </c>
      <c r="AB20" s="9">
        <v>1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8</v>
      </c>
      <c r="AI20" s="9">
        <v>0</v>
      </c>
      <c r="AJ20" s="9">
        <v>1</v>
      </c>
      <c r="AK20" s="9">
        <v>145</v>
      </c>
    </row>
    <row r="21" spans="1:37" s="9" customFormat="1" x14ac:dyDescent="0.25">
      <c r="A21" s="7" t="s">
        <v>95</v>
      </c>
      <c r="B21" s="8" t="s">
        <v>64</v>
      </c>
      <c r="C21" s="15" t="str">
        <f t="shared" si="0"/>
        <v>USFS</v>
      </c>
      <c r="D21" s="8" t="str">
        <f t="shared" si="1"/>
        <v>TAZ</v>
      </c>
      <c r="E21" s="8" t="str">
        <f t="shared" si="2"/>
        <v>TDC</v>
      </c>
      <c r="F21" s="8" t="s">
        <v>96</v>
      </c>
      <c r="G21" s="9">
        <v>7495</v>
      </c>
      <c r="H21" s="10" t="s">
        <v>59</v>
      </c>
      <c r="I21" s="11">
        <v>42889.772222220003</v>
      </c>
      <c r="J21" s="11">
        <v>42926.870439810002</v>
      </c>
      <c r="K21" s="12">
        <v>36.613055600000003</v>
      </c>
      <c r="L21" s="12">
        <v>-106.19861109999999</v>
      </c>
      <c r="M21" s="9" t="s">
        <v>60</v>
      </c>
      <c r="N21" s="9" t="s">
        <v>97</v>
      </c>
      <c r="O21" s="14">
        <v>2</v>
      </c>
      <c r="P21" s="9">
        <v>30</v>
      </c>
      <c r="Q21" s="9">
        <v>10</v>
      </c>
      <c r="R21" s="9">
        <v>10</v>
      </c>
      <c r="S21" s="9">
        <v>50</v>
      </c>
      <c r="T21" s="9">
        <v>65</v>
      </c>
      <c r="U21" s="9">
        <v>0</v>
      </c>
      <c r="V21" s="9">
        <v>0</v>
      </c>
      <c r="W21" s="9">
        <v>2</v>
      </c>
      <c r="X21" s="9">
        <v>0</v>
      </c>
      <c r="Y21" s="9">
        <v>5</v>
      </c>
      <c r="Z21" s="9">
        <v>1</v>
      </c>
      <c r="AA21" s="9">
        <v>0</v>
      </c>
      <c r="AB21" s="9">
        <v>2</v>
      </c>
      <c r="AC21" s="9">
        <v>0</v>
      </c>
      <c r="AD21" s="9">
        <v>0</v>
      </c>
      <c r="AE21" s="9">
        <v>4</v>
      </c>
      <c r="AF21" s="9">
        <v>0</v>
      </c>
      <c r="AG21" s="9">
        <v>0</v>
      </c>
      <c r="AH21" s="9">
        <v>10</v>
      </c>
      <c r="AI21" s="9">
        <v>3</v>
      </c>
      <c r="AJ21" s="9">
        <v>4</v>
      </c>
      <c r="AK21" s="9">
        <v>358</v>
      </c>
    </row>
    <row r="22" spans="1:37" s="9" customFormat="1" x14ac:dyDescent="0.25">
      <c r="A22" s="7" t="s">
        <v>98</v>
      </c>
      <c r="B22" s="8" t="s">
        <v>38</v>
      </c>
      <c r="C22" s="15" t="str">
        <f t="shared" si="0"/>
        <v>NMS</v>
      </c>
      <c r="D22" s="8" t="str">
        <f t="shared" si="1"/>
        <v>ABZ</v>
      </c>
      <c r="E22" s="8" t="str">
        <f t="shared" si="2"/>
        <v>ABC</v>
      </c>
      <c r="F22" s="8" t="s">
        <v>99</v>
      </c>
      <c r="G22" s="9">
        <v>927.6</v>
      </c>
      <c r="H22" s="10" t="s">
        <v>59</v>
      </c>
      <c r="I22" s="11">
        <v>42907.525000000001</v>
      </c>
      <c r="J22" s="11">
        <v>42928.40561342</v>
      </c>
      <c r="K22" s="12">
        <v>34.8316667</v>
      </c>
      <c r="L22" s="12">
        <v>-105.2902778</v>
      </c>
      <c r="M22" s="9" t="s">
        <v>41</v>
      </c>
      <c r="O22" s="14">
        <v>4</v>
      </c>
      <c r="P22" s="9">
        <v>0</v>
      </c>
      <c r="Q22" s="9">
        <v>0</v>
      </c>
      <c r="R22" s="9">
        <v>0</v>
      </c>
      <c r="S22" s="9">
        <v>100</v>
      </c>
      <c r="T22" s="9">
        <v>0</v>
      </c>
      <c r="U22" s="9">
        <v>0</v>
      </c>
      <c r="V22" s="9">
        <v>0</v>
      </c>
      <c r="W22" s="9">
        <v>0</v>
      </c>
      <c r="X22" s="9">
        <v>2</v>
      </c>
      <c r="Y22" s="9">
        <v>2</v>
      </c>
      <c r="Z22" s="9">
        <v>0</v>
      </c>
      <c r="AA22" s="9">
        <v>1</v>
      </c>
      <c r="AB22" s="9">
        <v>0</v>
      </c>
      <c r="AC22" s="9">
        <v>0</v>
      </c>
      <c r="AD22" s="9">
        <v>0</v>
      </c>
      <c r="AE22" s="9">
        <v>1</v>
      </c>
      <c r="AF22" s="9">
        <v>0</v>
      </c>
      <c r="AG22" s="9">
        <v>0</v>
      </c>
      <c r="AH22" s="9">
        <v>6</v>
      </c>
      <c r="AI22" s="9">
        <v>1</v>
      </c>
      <c r="AJ22" s="9">
        <v>3</v>
      </c>
      <c r="AK22" s="9">
        <v>109</v>
      </c>
    </row>
    <row r="23" spans="1:37" s="9" customFormat="1" x14ac:dyDescent="0.25">
      <c r="A23" s="7" t="s">
        <v>100</v>
      </c>
      <c r="B23" s="8" t="s">
        <v>69</v>
      </c>
      <c r="C23" s="15" t="str">
        <f t="shared" si="0"/>
        <v>USFS</v>
      </c>
      <c r="D23" s="8" t="str">
        <f t="shared" si="1"/>
        <v>GLZ</v>
      </c>
      <c r="E23" s="8" t="str">
        <f t="shared" si="2"/>
        <v>SDC</v>
      </c>
      <c r="F23" s="8" t="s">
        <v>101</v>
      </c>
      <c r="G23" s="9">
        <v>20350</v>
      </c>
      <c r="H23" s="10" t="s">
        <v>59</v>
      </c>
      <c r="I23" s="11">
        <v>42890.832638879998</v>
      </c>
      <c r="J23" s="11">
        <v>42929.740555550001</v>
      </c>
      <c r="K23" s="12">
        <v>33.177500000000002</v>
      </c>
      <c r="L23" s="12">
        <v>-108.1238889</v>
      </c>
      <c r="M23" s="9" t="s">
        <v>46</v>
      </c>
      <c r="O23" s="14">
        <v>3</v>
      </c>
      <c r="P23" s="9">
        <v>100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1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1</v>
      </c>
      <c r="AI23" s="9">
        <v>0</v>
      </c>
      <c r="AJ23" s="9">
        <v>0</v>
      </c>
      <c r="AK23" s="9">
        <v>33</v>
      </c>
    </row>
    <row r="24" spans="1:37" s="9" customFormat="1" x14ac:dyDescent="0.25">
      <c r="A24" s="7" t="s">
        <v>102</v>
      </c>
      <c r="B24" s="8" t="s">
        <v>69</v>
      </c>
      <c r="C24" s="15" t="str">
        <f t="shared" si="0"/>
        <v>USFS</v>
      </c>
      <c r="D24" s="8" t="str">
        <f t="shared" si="1"/>
        <v>GLZ</v>
      </c>
      <c r="E24" s="8" t="str">
        <f t="shared" si="2"/>
        <v>SDC</v>
      </c>
      <c r="F24" s="8" t="s">
        <v>103</v>
      </c>
      <c r="G24" s="9">
        <v>9360</v>
      </c>
      <c r="H24" s="10" t="s">
        <v>59</v>
      </c>
      <c r="I24" s="11">
        <v>42895.601388880001</v>
      </c>
      <c r="J24" s="11">
        <v>42929.748599530001</v>
      </c>
      <c r="K24" s="12">
        <v>33.234166700000003</v>
      </c>
      <c r="L24" s="12">
        <v>-108.3688889</v>
      </c>
      <c r="M24" s="9" t="s">
        <v>82</v>
      </c>
      <c r="O24" s="14">
        <v>4</v>
      </c>
      <c r="P24" s="9">
        <v>100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1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29</v>
      </c>
    </row>
    <row r="25" spans="1:37" s="9" customFormat="1" x14ac:dyDescent="0.25">
      <c r="A25" s="7" t="s">
        <v>104</v>
      </c>
      <c r="B25" s="8" t="s">
        <v>69</v>
      </c>
      <c r="C25" s="15" t="str">
        <f t="shared" si="0"/>
        <v>USFS</v>
      </c>
      <c r="D25" s="8" t="str">
        <f t="shared" si="1"/>
        <v>GLZ</v>
      </c>
      <c r="E25" s="8" t="str">
        <f t="shared" si="2"/>
        <v>SDC</v>
      </c>
      <c r="F25" s="8" t="s">
        <v>105</v>
      </c>
      <c r="G25" s="9">
        <v>2880</v>
      </c>
      <c r="H25" s="10" t="s">
        <v>59</v>
      </c>
      <c r="I25" s="11">
        <v>42895.615972220003</v>
      </c>
      <c r="J25" s="11">
        <v>42929.790763880002</v>
      </c>
      <c r="K25" s="12">
        <v>33.415550000000003</v>
      </c>
      <c r="L25" s="12">
        <v>-108.6283</v>
      </c>
      <c r="M25" s="9" t="s">
        <v>41</v>
      </c>
      <c r="O25" s="14">
        <v>4</v>
      </c>
      <c r="P25" s="9">
        <v>0</v>
      </c>
      <c r="Q25" s="9">
        <v>100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1</v>
      </c>
      <c r="X25" s="9">
        <v>0</v>
      </c>
      <c r="Y25" s="9">
        <v>4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4</v>
      </c>
      <c r="AI25" s="9">
        <v>1</v>
      </c>
      <c r="AJ25" s="9">
        <v>1</v>
      </c>
      <c r="AK25" s="9">
        <v>79</v>
      </c>
    </row>
    <row r="26" spans="1:37" s="9" customFormat="1" x14ac:dyDescent="0.25">
      <c r="A26" s="7" t="s">
        <v>106</v>
      </c>
      <c r="B26" s="8" t="s">
        <v>52</v>
      </c>
      <c r="C26" s="15" t="str">
        <f t="shared" si="0"/>
        <v>NMS</v>
      </c>
      <c r="D26" s="8" t="str">
        <f t="shared" si="1"/>
        <v>GLZ</v>
      </c>
      <c r="E26" s="8" t="str">
        <f t="shared" si="2"/>
        <v>SDC</v>
      </c>
      <c r="F26" s="8" t="s">
        <v>107</v>
      </c>
      <c r="G26" s="9">
        <v>9200</v>
      </c>
      <c r="H26" s="10" t="s">
        <v>59</v>
      </c>
      <c r="I26" s="11">
        <v>42912.828472219997</v>
      </c>
      <c r="J26" s="11">
        <v>42930.422800920001</v>
      </c>
      <c r="K26" s="12">
        <v>33.684882999999999</v>
      </c>
      <c r="L26" s="12">
        <v>-106.9971</v>
      </c>
      <c r="M26" s="9" t="s">
        <v>73</v>
      </c>
      <c r="N26" s="9" t="s">
        <v>108</v>
      </c>
      <c r="O26" s="14">
        <v>3</v>
      </c>
      <c r="P26" s="9">
        <v>0</v>
      </c>
      <c r="Q26" s="9">
        <v>0</v>
      </c>
      <c r="R26" s="9">
        <v>0</v>
      </c>
      <c r="S26" s="9">
        <v>100</v>
      </c>
      <c r="T26" s="9">
        <v>3</v>
      </c>
      <c r="U26" s="9">
        <v>0</v>
      </c>
      <c r="V26" s="9">
        <v>0</v>
      </c>
      <c r="W26" s="9">
        <v>1</v>
      </c>
      <c r="X26" s="9">
        <v>3</v>
      </c>
      <c r="Y26" s="9">
        <v>2</v>
      </c>
      <c r="Z26" s="9">
        <v>1</v>
      </c>
      <c r="AA26" s="9">
        <v>1</v>
      </c>
      <c r="AB26" s="9">
        <v>0</v>
      </c>
      <c r="AC26" s="9">
        <v>0</v>
      </c>
      <c r="AD26" s="9">
        <v>0</v>
      </c>
      <c r="AE26" s="9">
        <v>1</v>
      </c>
      <c r="AF26" s="9">
        <v>2</v>
      </c>
      <c r="AG26" s="9">
        <v>0</v>
      </c>
      <c r="AH26" s="9">
        <v>11</v>
      </c>
      <c r="AI26" s="9">
        <v>6</v>
      </c>
      <c r="AJ26" s="9">
        <v>1</v>
      </c>
      <c r="AK26" s="9">
        <v>247</v>
      </c>
    </row>
    <row r="27" spans="1:37" s="9" customFormat="1" x14ac:dyDescent="0.25">
      <c r="A27" s="7" t="s">
        <v>109</v>
      </c>
      <c r="B27" s="8" t="s">
        <v>43</v>
      </c>
      <c r="C27" s="15" t="str">
        <f t="shared" si="0"/>
        <v>NMS</v>
      </c>
      <c r="D27" s="8" t="str">
        <f t="shared" si="1"/>
        <v>PEZ</v>
      </c>
      <c r="E27" s="8" t="str">
        <f t="shared" si="2"/>
        <v>ADC</v>
      </c>
      <c r="F27" s="8" t="s">
        <v>110</v>
      </c>
      <c r="G27" s="9">
        <v>336</v>
      </c>
      <c r="H27" s="10" t="s">
        <v>59</v>
      </c>
      <c r="I27" s="11">
        <v>42926.997916660002</v>
      </c>
      <c r="J27" s="11">
        <v>42935.526967589998</v>
      </c>
      <c r="K27" s="12">
        <v>33.892499999999998</v>
      </c>
      <c r="L27" s="12">
        <v>-105.33861109999999</v>
      </c>
      <c r="M27" s="9" t="s">
        <v>46</v>
      </c>
      <c r="O27" s="14">
        <v>5</v>
      </c>
      <c r="P27" s="9">
        <v>0</v>
      </c>
      <c r="Q27" s="9">
        <v>0</v>
      </c>
      <c r="R27" s="9">
        <v>0</v>
      </c>
      <c r="S27" s="9">
        <v>100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2</v>
      </c>
      <c r="AG27" s="9">
        <v>0</v>
      </c>
      <c r="AH27" s="9">
        <v>3</v>
      </c>
      <c r="AI27" s="9">
        <v>0</v>
      </c>
      <c r="AJ27" s="9">
        <v>1</v>
      </c>
      <c r="AK27" s="9">
        <v>15</v>
      </c>
    </row>
    <row r="28" spans="1:37" s="9" customFormat="1" x14ac:dyDescent="0.25">
      <c r="A28" s="7" t="s">
        <v>111</v>
      </c>
      <c r="B28" s="8" t="s">
        <v>112</v>
      </c>
      <c r="C28" s="15" t="str">
        <f t="shared" si="0"/>
        <v>USFS</v>
      </c>
      <c r="D28" s="8" t="str">
        <f t="shared" si="1"/>
        <v>SNZ</v>
      </c>
      <c r="E28" s="8" t="str">
        <f t="shared" si="2"/>
        <v>SFC</v>
      </c>
      <c r="F28" s="8" t="s">
        <v>113</v>
      </c>
      <c r="G28" s="9">
        <v>1412</v>
      </c>
      <c r="H28" s="10" t="s">
        <v>45</v>
      </c>
      <c r="I28" s="11">
        <v>42901.490277769997</v>
      </c>
      <c r="J28" s="11">
        <v>42938.588981480003</v>
      </c>
      <c r="K28" s="12">
        <v>35.814722199999999</v>
      </c>
      <c r="L28" s="12">
        <v>-106.57</v>
      </c>
      <c r="M28" s="9" t="s">
        <v>60</v>
      </c>
      <c r="N28" s="9" t="s">
        <v>114</v>
      </c>
      <c r="O28" s="14">
        <v>1</v>
      </c>
      <c r="P28" s="9">
        <v>0</v>
      </c>
      <c r="Q28" s="9">
        <v>0</v>
      </c>
      <c r="R28" s="9">
        <v>0</v>
      </c>
      <c r="S28" s="9">
        <v>100</v>
      </c>
      <c r="T28" s="9">
        <v>233</v>
      </c>
      <c r="U28" s="9">
        <v>0</v>
      </c>
      <c r="V28" s="9">
        <v>0</v>
      </c>
      <c r="W28" s="9">
        <v>4</v>
      </c>
      <c r="X28" s="9">
        <v>4</v>
      </c>
      <c r="Y28" s="9">
        <v>3</v>
      </c>
      <c r="Z28" s="9">
        <v>2</v>
      </c>
      <c r="AA28" s="9">
        <v>1</v>
      </c>
      <c r="AB28" s="9">
        <v>1</v>
      </c>
      <c r="AC28" s="9">
        <v>0</v>
      </c>
      <c r="AD28" s="9">
        <v>0</v>
      </c>
      <c r="AE28" s="9">
        <v>0</v>
      </c>
      <c r="AF28" s="9">
        <v>1</v>
      </c>
      <c r="AG28" s="9">
        <v>0</v>
      </c>
      <c r="AH28" s="9">
        <v>7</v>
      </c>
      <c r="AI28" s="9">
        <v>1</v>
      </c>
      <c r="AJ28" s="9">
        <v>3</v>
      </c>
      <c r="AK28" s="9">
        <v>424</v>
      </c>
    </row>
    <row r="29" spans="1:37" s="9" customFormat="1" x14ac:dyDescent="0.25">
      <c r="A29" s="7" t="s">
        <v>115</v>
      </c>
      <c r="B29" s="8" t="s">
        <v>116</v>
      </c>
      <c r="C29" s="15" t="str">
        <f t="shared" si="0"/>
        <v>BLM</v>
      </c>
      <c r="D29" s="8" t="str">
        <f t="shared" si="1"/>
        <v>PEZ</v>
      </c>
      <c r="E29" s="8" t="str">
        <f t="shared" si="2"/>
        <v>ADC</v>
      </c>
      <c r="F29" s="8" t="s">
        <v>117</v>
      </c>
      <c r="G29" s="9">
        <v>372</v>
      </c>
      <c r="H29" s="10" t="s">
        <v>59</v>
      </c>
      <c r="I29" s="11">
        <v>42938.698611109998</v>
      </c>
      <c r="J29" s="11">
        <v>42939.61189814</v>
      </c>
      <c r="K29" s="12">
        <v>33.441944399999997</v>
      </c>
      <c r="L29" s="12">
        <v>-103.8791667</v>
      </c>
      <c r="M29" s="9" t="s">
        <v>46</v>
      </c>
      <c r="O29" s="14">
        <v>4</v>
      </c>
      <c r="P29" s="9">
        <v>0</v>
      </c>
      <c r="Q29" s="9">
        <v>0</v>
      </c>
      <c r="R29" s="9">
        <v>0</v>
      </c>
      <c r="S29" s="9">
        <v>100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1</v>
      </c>
      <c r="AG29" s="9">
        <v>0</v>
      </c>
      <c r="AH29" s="9">
        <v>9</v>
      </c>
      <c r="AI29" s="9">
        <v>0</v>
      </c>
      <c r="AJ29" s="9">
        <v>0</v>
      </c>
      <c r="AK29" s="9">
        <v>24</v>
      </c>
    </row>
    <row r="30" spans="1:37" s="9" customFormat="1" x14ac:dyDescent="0.25">
      <c r="A30" s="7" t="s">
        <v>118</v>
      </c>
      <c r="B30" s="8" t="s">
        <v>119</v>
      </c>
      <c r="C30" s="15" t="str">
        <f t="shared" si="0"/>
        <v>USFS</v>
      </c>
      <c r="D30" s="8" t="str">
        <f t="shared" si="1"/>
        <v>ABZ</v>
      </c>
      <c r="E30" s="8" t="str">
        <f t="shared" si="2"/>
        <v>ABC</v>
      </c>
      <c r="F30" s="8" t="s">
        <v>120</v>
      </c>
      <c r="G30" s="9">
        <v>4578</v>
      </c>
      <c r="H30" s="10" t="s">
        <v>59</v>
      </c>
      <c r="I30" s="11">
        <v>42922.711111110002</v>
      </c>
      <c r="J30" s="11">
        <v>42940.557407400003</v>
      </c>
      <c r="K30" s="12">
        <v>33.889780000000002</v>
      </c>
      <c r="L30" s="12">
        <v>-107.6356</v>
      </c>
      <c r="M30" s="9" t="s">
        <v>60</v>
      </c>
      <c r="O30" s="14">
        <v>3</v>
      </c>
      <c r="P30" s="9">
        <v>50</v>
      </c>
      <c r="Q30" s="9">
        <v>50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3</v>
      </c>
      <c r="Z30" s="9">
        <v>0</v>
      </c>
      <c r="AA30" s="9">
        <v>0</v>
      </c>
      <c r="AB30" s="9">
        <v>1</v>
      </c>
      <c r="AC30" s="9">
        <v>0</v>
      </c>
      <c r="AD30" s="9">
        <v>0</v>
      </c>
      <c r="AE30" s="9">
        <v>0</v>
      </c>
      <c r="AF30" s="9">
        <v>1</v>
      </c>
      <c r="AG30" s="9">
        <v>0</v>
      </c>
      <c r="AH30" s="9">
        <v>5</v>
      </c>
      <c r="AI30" s="9">
        <v>0</v>
      </c>
      <c r="AJ30" s="9">
        <v>0</v>
      </c>
      <c r="AK30" s="9">
        <v>81</v>
      </c>
    </row>
    <row r="31" spans="1:37" s="9" customFormat="1" x14ac:dyDescent="0.25">
      <c r="A31" s="7" t="s">
        <v>121</v>
      </c>
      <c r="B31" s="8" t="s">
        <v>69</v>
      </c>
      <c r="C31" s="15" t="str">
        <f t="shared" si="0"/>
        <v>USFS</v>
      </c>
      <c r="D31" s="8" t="str">
        <f t="shared" si="1"/>
        <v>GLZ</v>
      </c>
      <c r="E31" s="8" t="str">
        <f t="shared" si="2"/>
        <v>SDC</v>
      </c>
      <c r="F31" s="8" t="s">
        <v>122</v>
      </c>
      <c r="G31" s="9">
        <v>7525</v>
      </c>
      <c r="H31" s="10" t="s">
        <v>59</v>
      </c>
      <c r="I31" s="11">
        <v>42892.713194440003</v>
      </c>
      <c r="J31" s="11">
        <v>42943.686365740003</v>
      </c>
      <c r="K31" s="12">
        <v>33.319166699999997</v>
      </c>
      <c r="L31" s="12">
        <v>-107.90361110000001</v>
      </c>
      <c r="M31" s="9" t="s">
        <v>60</v>
      </c>
      <c r="O31" s="14">
        <v>3</v>
      </c>
      <c r="P31" s="9">
        <v>50</v>
      </c>
      <c r="Q31" s="9">
        <v>25</v>
      </c>
      <c r="R31" s="9">
        <v>25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4</v>
      </c>
      <c r="AI31" s="9">
        <v>1</v>
      </c>
      <c r="AJ31" s="9">
        <v>2</v>
      </c>
      <c r="AK31" s="9">
        <v>103</v>
      </c>
    </row>
    <row r="32" spans="1:37" s="9" customFormat="1" x14ac:dyDescent="0.25">
      <c r="A32" s="7" t="s">
        <v>123</v>
      </c>
      <c r="B32" s="8" t="s">
        <v>112</v>
      </c>
      <c r="C32" s="15" t="str">
        <f t="shared" si="0"/>
        <v>USFS</v>
      </c>
      <c r="D32" s="8" t="str">
        <f t="shared" si="1"/>
        <v>SNZ</v>
      </c>
      <c r="E32" s="8" t="str">
        <f t="shared" si="2"/>
        <v>SFC</v>
      </c>
      <c r="F32" s="8" t="s">
        <v>124</v>
      </c>
      <c r="G32" s="9">
        <v>886</v>
      </c>
      <c r="H32" s="10" t="s">
        <v>59</v>
      </c>
      <c r="I32" s="11">
        <v>42934.632638880001</v>
      </c>
      <c r="J32" s="11">
        <v>42946.574236109998</v>
      </c>
      <c r="K32" s="12">
        <v>35.734070000000003</v>
      </c>
      <c r="L32" s="12">
        <v>-106.7978</v>
      </c>
      <c r="M32" s="9" t="s">
        <v>82</v>
      </c>
      <c r="O32" s="14">
        <v>4</v>
      </c>
      <c r="P32" s="9">
        <v>50</v>
      </c>
      <c r="Q32" s="9">
        <v>50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27</v>
      </c>
    </row>
    <row r="33" spans="1:37" s="9" customFormat="1" x14ac:dyDescent="0.25">
      <c r="A33" s="7" t="s">
        <v>125</v>
      </c>
      <c r="B33" s="8" t="s">
        <v>126</v>
      </c>
      <c r="C33" s="15" t="str">
        <f t="shared" si="0"/>
        <v>NPS</v>
      </c>
      <c r="D33" s="8" t="str">
        <f t="shared" si="1"/>
        <v>ABZ</v>
      </c>
      <c r="E33" s="8" t="str">
        <f t="shared" si="2"/>
        <v>ABC</v>
      </c>
      <c r="F33" s="8" t="s">
        <v>127</v>
      </c>
      <c r="G33" s="9">
        <v>83</v>
      </c>
      <c r="H33" s="10" t="s">
        <v>59</v>
      </c>
      <c r="I33" s="11">
        <v>42933.53680555</v>
      </c>
      <c r="J33" s="11">
        <v>42957.380451379999</v>
      </c>
      <c r="K33" s="12">
        <v>34.86</v>
      </c>
      <c r="L33" s="12">
        <v>-108.1297222</v>
      </c>
      <c r="M33" s="9" t="s">
        <v>82</v>
      </c>
      <c r="O33" s="14">
        <v>5</v>
      </c>
      <c r="P33" s="9">
        <v>100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2</v>
      </c>
      <c r="AK33" s="9">
        <v>9</v>
      </c>
    </row>
    <row r="34" spans="1:37" s="9" customFormat="1" x14ac:dyDescent="0.25">
      <c r="A34" s="7" t="s">
        <v>128</v>
      </c>
      <c r="B34" s="8" t="s">
        <v>112</v>
      </c>
      <c r="C34" s="15" t="str">
        <f t="shared" si="0"/>
        <v>USFS</v>
      </c>
      <c r="D34" s="8" t="str">
        <f t="shared" si="1"/>
        <v>SNZ</v>
      </c>
      <c r="E34" s="8" t="str">
        <f t="shared" si="2"/>
        <v>SFC</v>
      </c>
      <c r="F34" s="8" t="s">
        <v>129</v>
      </c>
      <c r="G34" s="9">
        <v>378</v>
      </c>
      <c r="H34" s="10" t="s">
        <v>59</v>
      </c>
      <c r="I34" s="11">
        <v>42934.683333330002</v>
      </c>
      <c r="J34" s="11">
        <v>42975.585324070002</v>
      </c>
      <c r="K34" s="12">
        <v>36.44</v>
      </c>
      <c r="L34" s="12">
        <v>-106.7666667</v>
      </c>
      <c r="M34" s="9" t="s">
        <v>82</v>
      </c>
      <c r="O34" s="14">
        <v>4</v>
      </c>
      <c r="P34" s="9">
        <v>0</v>
      </c>
      <c r="Q34" s="9">
        <v>100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</row>
    <row r="35" spans="1:37" s="9" customFormat="1" x14ac:dyDescent="0.25">
      <c r="A35" s="7" t="s">
        <v>130</v>
      </c>
      <c r="B35" s="8" t="s">
        <v>119</v>
      </c>
      <c r="C35" s="15" t="str">
        <f t="shared" si="0"/>
        <v>USFS</v>
      </c>
      <c r="D35" s="8" t="str">
        <f t="shared" si="1"/>
        <v>ABZ</v>
      </c>
      <c r="E35" s="8" t="str">
        <f t="shared" si="2"/>
        <v>ABC</v>
      </c>
      <c r="F35" s="8" t="s">
        <v>131</v>
      </c>
      <c r="G35" s="9">
        <v>200</v>
      </c>
      <c r="H35" s="10" t="s">
        <v>59</v>
      </c>
      <c r="I35" s="11">
        <v>42977.461111110002</v>
      </c>
      <c r="J35" s="11">
        <v>43006.595532400002</v>
      </c>
      <c r="K35" s="12">
        <v>34.626666700000001</v>
      </c>
      <c r="L35" s="12">
        <v>-106.4591667</v>
      </c>
      <c r="M35" s="9" t="s">
        <v>82</v>
      </c>
      <c r="O35" s="14">
        <v>4</v>
      </c>
      <c r="P35" s="9">
        <v>50</v>
      </c>
      <c r="Q35" s="9">
        <v>50</v>
      </c>
      <c r="R35" s="9">
        <v>0</v>
      </c>
      <c r="S35" s="9">
        <v>0</v>
      </c>
      <c r="T35" s="9">
        <v>3</v>
      </c>
      <c r="U35" s="9">
        <v>0</v>
      </c>
      <c r="V35" s="9">
        <v>0</v>
      </c>
      <c r="W35" s="9">
        <v>1</v>
      </c>
      <c r="X35" s="9">
        <v>0</v>
      </c>
      <c r="Y35" s="9">
        <v>0</v>
      </c>
      <c r="Z35" s="9">
        <v>0</v>
      </c>
      <c r="AA35" s="9">
        <v>1</v>
      </c>
      <c r="AB35" s="9">
        <v>1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1</v>
      </c>
      <c r="AI35" s="9">
        <v>0</v>
      </c>
      <c r="AJ35" s="9">
        <v>0</v>
      </c>
      <c r="AK35" s="9">
        <v>36</v>
      </c>
    </row>
    <row r="36" spans="1:37" s="9" customFormat="1" x14ac:dyDescent="0.25">
      <c r="A36" s="7" t="s">
        <v>132</v>
      </c>
      <c r="B36" s="8" t="s">
        <v>112</v>
      </c>
      <c r="C36" s="15" t="str">
        <f t="shared" si="0"/>
        <v>USFS</v>
      </c>
      <c r="D36" s="8" t="str">
        <f t="shared" si="1"/>
        <v>SNZ</v>
      </c>
      <c r="E36" s="8" t="str">
        <f t="shared" si="2"/>
        <v>SFC</v>
      </c>
      <c r="F36" s="8" t="s">
        <v>133</v>
      </c>
      <c r="G36" s="9">
        <v>1022</v>
      </c>
      <c r="H36" s="10" t="s">
        <v>59</v>
      </c>
      <c r="I36" s="11">
        <v>42993.7</v>
      </c>
      <c r="J36" s="11">
        <v>43007.584652769998</v>
      </c>
      <c r="K36" s="12">
        <v>35.725000000000001</v>
      </c>
      <c r="L36" s="12">
        <v>-106.79166669999999</v>
      </c>
      <c r="M36" s="9" t="s">
        <v>82</v>
      </c>
      <c r="O36" s="14">
        <v>3</v>
      </c>
      <c r="P36" s="9">
        <v>35</v>
      </c>
      <c r="Q36" s="9">
        <v>35</v>
      </c>
      <c r="R36" s="9">
        <v>30</v>
      </c>
      <c r="S36" s="9">
        <v>0</v>
      </c>
      <c r="T36" s="9">
        <v>0</v>
      </c>
      <c r="U36" s="9">
        <v>0</v>
      </c>
      <c r="V36" s="9">
        <v>0</v>
      </c>
      <c r="W36" s="9">
        <v>1</v>
      </c>
      <c r="X36" s="9">
        <v>0</v>
      </c>
      <c r="Y36" s="9">
        <v>1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2</v>
      </c>
      <c r="AI36" s="9">
        <v>0</v>
      </c>
      <c r="AJ36" s="9">
        <v>0</v>
      </c>
      <c r="AK36" s="9">
        <v>47</v>
      </c>
    </row>
    <row r="37" spans="1:37" s="9" customFormat="1" x14ac:dyDescent="0.25">
      <c r="A37" s="7" t="s">
        <v>134</v>
      </c>
      <c r="B37" s="8" t="s">
        <v>112</v>
      </c>
      <c r="C37" s="15" t="str">
        <f t="shared" si="0"/>
        <v>USFS</v>
      </c>
      <c r="D37" s="8" t="str">
        <f t="shared" si="1"/>
        <v>SNZ</v>
      </c>
      <c r="E37" s="8" t="str">
        <f t="shared" si="2"/>
        <v>SFC</v>
      </c>
      <c r="F37" s="8" t="s">
        <v>135</v>
      </c>
      <c r="G37" s="9">
        <v>1034</v>
      </c>
      <c r="H37" s="10" t="s">
        <v>59</v>
      </c>
      <c r="I37" s="11">
        <v>42990.785416660001</v>
      </c>
      <c r="J37" s="11">
        <v>43027.717534720003</v>
      </c>
      <c r="K37" s="12">
        <v>35.367890000000003</v>
      </c>
      <c r="L37" s="12">
        <v>-105.55110000000001</v>
      </c>
      <c r="M37" s="9" t="s">
        <v>60</v>
      </c>
      <c r="O37" s="14">
        <v>4</v>
      </c>
      <c r="P37" s="9">
        <v>10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2</v>
      </c>
      <c r="X37" s="9">
        <v>0</v>
      </c>
      <c r="Y37" s="9">
        <v>1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1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70</v>
      </c>
    </row>
    <row r="38" spans="1:37" s="9" customFormat="1" x14ac:dyDescent="0.25">
      <c r="A38" s="7" t="s">
        <v>136</v>
      </c>
      <c r="B38" s="8" t="s">
        <v>119</v>
      </c>
      <c r="C38" s="15" t="str">
        <f t="shared" si="0"/>
        <v>USFS</v>
      </c>
      <c r="D38" s="8" t="str">
        <f t="shared" si="1"/>
        <v>ABZ</v>
      </c>
      <c r="E38" s="8" t="str">
        <f t="shared" si="2"/>
        <v>ABC</v>
      </c>
      <c r="F38" s="8" t="s">
        <v>137</v>
      </c>
      <c r="G38" s="9">
        <v>1200</v>
      </c>
      <c r="H38" s="10" t="s">
        <v>59</v>
      </c>
      <c r="I38" s="11">
        <v>42994.719444440001</v>
      </c>
      <c r="J38" s="11">
        <v>43031.730590270003</v>
      </c>
      <c r="K38" s="12">
        <v>35.497500000000002</v>
      </c>
      <c r="L38" s="12">
        <v>-107.3580556</v>
      </c>
      <c r="M38" s="9" t="s">
        <v>60</v>
      </c>
      <c r="O38" s="14">
        <v>4</v>
      </c>
      <c r="P38" s="9">
        <v>100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2</v>
      </c>
      <c r="AI38" s="9">
        <v>0</v>
      </c>
      <c r="AJ38" s="9">
        <v>0</v>
      </c>
      <c r="AK38" s="9">
        <v>21</v>
      </c>
    </row>
    <row r="39" spans="1:37" s="9" customFormat="1" x14ac:dyDescent="0.25">
      <c r="A39" s="7" t="s">
        <v>138</v>
      </c>
      <c r="B39" s="8" t="s">
        <v>112</v>
      </c>
      <c r="C39" s="15" t="str">
        <f t="shared" si="0"/>
        <v>USFS</v>
      </c>
      <c r="D39" s="8" t="str">
        <f t="shared" si="1"/>
        <v>SNZ</v>
      </c>
      <c r="E39" s="8" t="str">
        <f t="shared" si="2"/>
        <v>SFC</v>
      </c>
      <c r="F39" s="8" t="s">
        <v>139</v>
      </c>
      <c r="G39" s="9">
        <v>3306</v>
      </c>
      <c r="H39" s="10" t="s">
        <v>59</v>
      </c>
      <c r="I39" s="11">
        <v>42924.616666659997</v>
      </c>
      <c r="J39" s="11">
        <v>43048.356678240001</v>
      </c>
      <c r="K39" s="12">
        <v>36.275919999999999</v>
      </c>
      <c r="L39" s="12">
        <v>-106.6816</v>
      </c>
      <c r="M39" s="9" t="s">
        <v>82</v>
      </c>
      <c r="O39" s="14">
        <v>4</v>
      </c>
      <c r="P39" s="9">
        <v>100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2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3</v>
      </c>
      <c r="AI39" s="9">
        <v>0</v>
      </c>
      <c r="AJ39" s="9">
        <v>0</v>
      </c>
      <c r="AK39" s="9">
        <v>32</v>
      </c>
    </row>
    <row r="40" spans="1:37" s="9" customFormat="1" x14ac:dyDescent="0.25">
      <c r="A40" s="7" t="s">
        <v>140</v>
      </c>
      <c r="B40" s="8" t="s">
        <v>52</v>
      </c>
      <c r="C40" s="15" t="str">
        <f t="shared" si="0"/>
        <v>NMS</v>
      </c>
      <c r="D40" s="8" t="str">
        <f t="shared" si="1"/>
        <v>GLZ</v>
      </c>
      <c r="E40" s="8" t="str">
        <f t="shared" si="2"/>
        <v>SDC</v>
      </c>
      <c r="F40" s="8" t="s">
        <v>141</v>
      </c>
      <c r="G40" s="9">
        <v>400</v>
      </c>
      <c r="H40" s="10" t="s">
        <v>45</v>
      </c>
      <c r="I40" s="11">
        <v>43047.775000000001</v>
      </c>
      <c r="J40" s="11">
        <v>43054.703310179997</v>
      </c>
      <c r="K40" s="12">
        <v>33.046111099999997</v>
      </c>
      <c r="L40" s="12">
        <v>-108.8072222</v>
      </c>
      <c r="M40" s="9" t="s">
        <v>46</v>
      </c>
      <c r="O40" s="14">
        <v>4</v>
      </c>
      <c r="P40" s="9">
        <v>0</v>
      </c>
      <c r="Q40" s="9">
        <v>0</v>
      </c>
      <c r="R40" s="9">
        <v>0</v>
      </c>
      <c r="S40" s="9">
        <v>100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5</v>
      </c>
      <c r="AI40" s="9">
        <v>0</v>
      </c>
      <c r="AJ40" s="9">
        <v>3</v>
      </c>
      <c r="AK40" s="9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 SWCC/NPS, Albuquerque, NM</dc:creator>
  <cp:lastModifiedBy>Ellington, Jay - SWCC/NPS, Albuquerque, NM</cp:lastModifiedBy>
  <dcterms:created xsi:type="dcterms:W3CDTF">2019-03-01T16:07:15Z</dcterms:created>
  <dcterms:modified xsi:type="dcterms:W3CDTF">2019-03-04T20:12:06Z</dcterms:modified>
</cp:coreProperties>
</file>